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04032856\Desktop\スライド条項関係\計算書\"/>
    </mc:Choice>
  </mc:AlternateContent>
  <bookViews>
    <workbookView xWindow="0" yWindow="0" windowWidth="15345" windowHeight="3855"/>
  </bookViews>
  <sheets>
    <sheet name="○計算書" sheetId="2" r:id="rId1"/>
    <sheet name="計算例" sheetId="3" r:id="rId2"/>
    <sheet name="【参考】実施フロー" sheetId="4" r:id="rId3"/>
  </sheets>
  <definedNames>
    <definedName name="_xlnm.Print_Area" localSheetId="0">○計算書!$A$1:$N$32</definedName>
    <definedName name="_xlnm.Print_Area" localSheetId="1">計算例!$A$1:$N$32</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1" i="3" l="1"/>
  <c r="J31" i="3"/>
  <c r="L31" i="3"/>
  <c r="O29" i="3"/>
  <c r="J29" i="3"/>
  <c r="L29" i="3"/>
  <c r="O26" i="3"/>
  <c r="J26" i="3"/>
  <c r="L26" i="3"/>
  <c r="O25" i="3"/>
  <c r="J25" i="3"/>
  <c r="L25" i="3"/>
  <c r="O24" i="3"/>
  <c r="J24" i="3"/>
  <c r="L24" i="3"/>
  <c r="O22" i="3"/>
  <c r="J22" i="3"/>
  <c r="L22" i="3"/>
  <c r="O21" i="3"/>
  <c r="J21" i="3"/>
  <c r="L21" i="3"/>
  <c r="O20" i="3"/>
  <c r="J20" i="3"/>
  <c r="L20" i="3"/>
  <c r="O19" i="3"/>
  <c r="J19" i="3"/>
  <c r="L19" i="3"/>
  <c r="O18" i="3"/>
  <c r="J18" i="3"/>
  <c r="L18" i="3"/>
  <c r="O17" i="3"/>
  <c r="J17" i="3"/>
  <c r="L17" i="3"/>
  <c r="L23" i="3"/>
  <c r="C12" i="3"/>
  <c r="J17" i="2"/>
  <c r="N17" i="2"/>
  <c r="J18" i="2"/>
  <c r="N18" i="2"/>
  <c r="J19" i="2"/>
  <c r="N19" i="2"/>
  <c r="J20" i="2"/>
  <c r="N20" i="2"/>
  <c r="J21" i="2"/>
  <c r="N21" i="2"/>
  <c r="J22" i="2"/>
  <c r="N22" i="2"/>
  <c r="N23" i="2"/>
  <c r="J24" i="2"/>
  <c r="N24" i="2"/>
  <c r="J25" i="2"/>
  <c r="N25" i="2"/>
  <c r="J26" i="2"/>
  <c r="N26" i="2"/>
  <c r="N27" i="2"/>
  <c r="N28" i="2"/>
  <c r="J29" i="2"/>
  <c r="N29" i="2"/>
  <c r="N30" i="2"/>
  <c r="J31" i="2"/>
  <c r="N31" i="2"/>
  <c r="N32" i="2"/>
  <c r="C12" i="2"/>
  <c r="J6" i="2"/>
  <c r="L17" i="2"/>
  <c r="L18" i="2"/>
  <c r="L19" i="2"/>
  <c r="L20" i="2"/>
  <c r="L21" i="2"/>
  <c r="L22" i="2"/>
  <c r="L23" i="2"/>
  <c r="L24" i="2"/>
  <c r="L25" i="2"/>
  <c r="L26" i="2"/>
  <c r="L27" i="2"/>
  <c r="L28" i="2"/>
  <c r="L29" i="2"/>
  <c r="L30" i="2"/>
  <c r="L31" i="2"/>
  <c r="L32" i="2"/>
  <c r="J5" i="2"/>
  <c r="J7" i="2"/>
  <c r="L8" i="2"/>
  <c r="J10" i="2"/>
  <c r="J9" i="2"/>
  <c r="J8" i="2"/>
  <c r="O31" i="2"/>
  <c r="O29" i="2"/>
  <c r="O26" i="2"/>
  <c r="O25" i="2"/>
  <c r="O24" i="2"/>
  <c r="O22" i="2"/>
  <c r="O21" i="2"/>
  <c r="O20" i="2"/>
  <c r="O19" i="2"/>
  <c r="O18" i="2"/>
  <c r="O17" i="2"/>
  <c r="L27" i="3"/>
  <c r="L28" i="3"/>
  <c r="L30" i="3"/>
  <c r="L32" i="3"/>
  <c r="J5" i="3"/>
  <c r="J7" i="3"/>
  <c r="N17" i="3"/>
  <c r="N18" i="3"/>
  <c r="N19" i="3"/>
  <c r="N20" i="3"/>
  <c r="N21" i="3"/>
  <c r="N22" i="3"/>
  <c r="N24" i="3"/>
  <c r="N25" i="3"/>
  <c r="N26" i="3"/>
  <c r="N29" i="3"/>
  <c r="N31" i="3"/>
  <c r="N27" i="3"/>
  <c r="N23" i="3"/>
  <c r="N28" i="3"/>
  <c r="N30" i="3"/>
  <c r="N32" i="3"/>
  <c r="J6" i="3"/>
  <c r="J9" i="3"/>
  <c r="J8" i="3"/>
  <c r="J10" i="3"/>
  <c r="L8" i="3"/>
</calcChain>
</file>

<file path=xl/sharedStrings.xml><?xml version="1.0" encoding="utf-8"?>
<sst xmlns="http://schemas.openxmlformats.org/spreadsheetml/2006/main" count="317" uniqueCount="104">
  <si>
    <t>工事区分</t>
    <rPh sb="0" eb="4">
      <t>コウジクブン</t>
    </rPh>
    <phoneticPr fontId="1"/>
  </si>
  <si>
    <t>工種</t>
    <rPh sb="0" eb="2">
      <t>コウシュ</t>
    </rPh>
    <phoneticPr fontId="1"/>
  </si>
  <si>
    <t>種別</t>
    <rPh sb="0" eb="2">
      <t>シュベツ</t>
    </rPh>
    <phoneticPr fontId="1"/>
  </si>
  <si>
    <t>細別</t>
    <rPh sb="0" eb="2">
      <t>サイベツ</t>
    </rPh>
    <phoneticPr fontId="1"/>
  </si>
  <si>
    <t>規格</t>
    <rPh sb="0" eb="2">
      <t>キカク</t>
    </rPh>
    <phoneticPr fontId="1"/>
  </si>
  <si>
    <t>単位</t>
    <rPh sb="0" eb="2">
      <t>タンイ</t>
    </rPh>
    <phoneticPr fontId="1"/>
  </si>
  <si>
    <t>出来形数量</t>
    <rPh sb="0" eb="3">
      <t>デキガタ</t>
    </rPh>
    <rPh sb="3" eb="5">
      <t>スウリョウ</t>
    </rPh>
    <phoneticPr fontId="1"/>
  </si>
  <si>
    <t>単価</t>
    <rPh sb="0" eb="2">
      <t>タンカ</t>
    </rPh>
    <phoneticPr fontId="1"/>
  </si>
  <si>
    <t>金額</t>
    <rPh sb="0" eb="2">
      <t>キンガク</t>
    </rPh>
    <phoneticPr fontId="1"/>
  </si>
  <si>
    <t>現契約数量</t>
    <rPh sb="0" eb="1">
      <t>ゲン</t>
    </rPh>
    <rPh sb="1" eb="3">
      <t>ケイヤク</t>
    </rPh>
    <rPh sb="3" eb="5">
      <t>スウリョウ</t>
    </rPh>
    <phoneticPr fontId="1"/>
  </si>
  <si>
    <t>P1：請負代金額から基準日における出来形部分に相応する請負代金額を控除した額</t>
    <phoneticPr fontId="1"/>
  </si>
  <si>
    <t>直接工事費計</t>
    <rPh sb="0" eb="5">
      <t>チョクセツコウジヒ</t>
    </rPh>
    <rPh sb="5" eb="6">
      <t>ケイ</t>
    </rPh>
    <phoneticPr fontId="1"/>
  </si>
  <si>
    <t>共通仮設費計</t>
    <rPh sb="0" eb="5">
      <t>キョウツウカセツヒ</t>
    </rPh>
    <rPh sb="5" eb="6">
      <t>ケイ</t>
    </rPh>
    <phoneticPr fontId="1"/>
  </si>
  <si>
    <t>純工事費</t>
    <rPh sb="0" eb="4">
      <t>ジュンコウジヒ</t>
    </rPh>
    <phoneticPr fontId="1"/>
  </si>
  <si>
    <t>現場管理費</t>
    <rPh sb="0" eb="5">
      <t>ゲンバカンリヒ</t>
    </rPh>
    <phoneticPr fontId="1"/>
  </si>
  <si>
    <t>工事原価</t>
    <rPh sb="0" eb="4">
      <t>コウジゲンカ</t>
    </rPh>
    <phoneticPr fontId="1"/>
  </si>
  <si>
    <t>一般管理費等</t>
    <rPh sb="0" eb="5">
      <t>イッパンカンリヒ</t>
    </rPh>
    <rPh sb="5" eb="6">
      <t>トウ</t>
    </rPh>
    <phoneticPr fontId="1"/>
  </si>
  <si>
    <t>工事価格</t>
    <rPh sb="0" eb="2">
      <t>コウジ</t>
    </rPh>
    <rPh sb="2" eb="4">
      <t>カカク</t>
    </rPh>
    <phoneticPr fontId="1"/>
  </si>
  <si>
    <t>⑥</t>
    <phoneticPr fontId="1"/>
  </si>
  <si>
    <t>④×⑥</t>
    <phoneticPr fontId="1"/>
  </si>
  <si>
    <t>④×⑤</t>
    <phoneticPr fontId="1"/>
  </si>
  <si>
    <t>⑤</t>
    <phoneticPr fontId="1"/>
  </si>
  <si>
    <t>④=①-②+③</t>
    <phoneticPr fontId="1"/>
  </si>
  <si>
    <t>③</t>
    <phoneticPr fontId="1"/>
  </si>
  <si>
    <t>②</t>
    <phoneticPr fontId="1"/>
  </si>
  <si>
    <t>①</t>
    <phoneticPr fontId="1"/>
  </si>
  <si>
    <t>スライド
対象数量</t>
    <rPh sb="5" eb="7">
      <t>タイショウ</t>
    </rPh>
    <rPh sb="7" eb="9">
      <t>スウリョウ</t>
    </rPh>
    <phoneticPr fontId="1"/>
  </si>
  <si>
    <t>工事番号</t>
    <rPh sb="0" eb="4">
      <t>コウジバンゴウ</t>
    </rPh>
    <phoneticPr fontId="1"/>
  </si>
  <si>
    <t>P1（税抜）</t>
    <rPh sb="3" eb="5">
      <t>ゼイヌ</t>
    </rPh>
    <phoneticPr fontId="1"/>
  </si>
  <si>
    <t>P2（税抜）</t>
    <rPh sb="3" eb="5">
      <t>ゼイヌ</t>
    </rPh>
    <phoneticPr fontId="1"/>
  </si>
  <si>
    <t>受発注者負担額（税抜）</t>
    <rPh sb="0" eb="4">
      <t>ジュハッチュウシャ</t>
    </rPh>
    <rPh sb="4" eb="7">
      <t>フタンガク</t>
    </rPh>
    <rPh sb="8" eb="10">
      <t>ゼイヌ</t>
    </rPh>
    <phoneticPr fontId="1"/>
  </si>
  <si>
    <t>工事箇所名</t>
    <rPh sb="0" eb="2">
      <t>コウジ</t>
    </rPh>
    <rPh sb="2" eb="4">
      <t>カショ</t>
    </rPh>
    <rPh sb="4" eb="5">
      <t>メイ</t>
    </rPh>
    <phoneticPr fontId="1"/>
  </si>
  <si>
    <t>工 事 名</t>
    <rPh sb="0" eb="1">
      <t>コウ</t>
    </rPh>
    <rPh sb="2" eb="3">
      <t>コト</t>
    </rPh>
    <rPh sb="4" eb="5">
      <t>ナ</t>
    </rPh>
    <phoneticPr fontId="1"/>
  </si>
  <si>
    <t>工　期</t>
    <rPh sb="0" eb="1">
      <t>コウ</t>
    </rPh>
    <rPh sb="2" eb="3">
      <t>キ</t>
    </rPh>
    <phoneticPr fontId="1"/>
  </si>
  <si>
    <t>受 注 者</t>
    <rPh sb="0" eb="1">
      <t>ウケ</t>
    </rPh>
    <rPh sb="2" eb="3">
      <t>チュウ</t>
    </rPh>
    <rPh sb="4" eb="5">
      <t>モノ</t>
    </rPh>
    <phoneticPr fontId="1"/>
  </si>
  <si>
    <t>道路改良舗装工事</t>
    <rPh sb="0" eb="4">
      <t>ドウロカイリョウ</t>
    </rPh>
    <rPh sb="4" eb="8">
      <t>ホソウコウジ</t>
    </rPh>
    <phoneticPr fontId="1"/>
  </si>
  <si>
    <t>〇〇国補地道第〇〇-〇〇-〇〇〇-〇-〇〇〇号　外</t>
    <rPh sb="2" eb="4">
      <t>コクホ</t>
    </rPh>
    <rPh sb="4" eb="6">
      <t>ジミチ</t>
    </rPh>
    <rPh sb="6" eb="7">
      <t>ダイ</t>
    </rPh>
    <rPh sb="22" eb="23">
      <t>ゴウ</t>
    </rPh>
    <rPh sb="24" eb="25">
      <t>ソト</t>
    </rPh>
    <phoneticPr fontId="1"/>
  </si>
  <si>
    <t>主要地方道〇〇線（〇〇市〇〇地内）</t>
    <rPh sb="0" eb="5">
      <t>シュヨウチホウドウ</t>
    </rPh>
    <rPh sb="7" eb="8">
      <t>セン</t>
    </rPh>
    <rPh sb="11" eb="12">
      <t>シ</t>
    </rPh>
    <rPh sb="14" eb="15">
      <t>チ</t>
    </rPh>
    <rPh sb="15" eb="16">
      <t>ナイ</t>
    </rPh>
    <phoneticPr fontId="1"/>
  </si>
  <si>
    <t>令和〇年〇月〇日～令和〇年〇月〇日</t>
    <rPh sb="0" eb="2">
      <t>レイワ</t>
    </rPh>
    <rPh sb="3" eb="4">
      <t>ネン</t>
    </rPh>
    <rPh sb="5" eb="6">
      <t>ツキ</t>
    </rPh>
    <rPh sb="7" eb="8">
      <t>ニチ</t>
    </rPh>
    <phoneticPr fontId="1"/>
  </si>
  <si>
    <t>㈱〇〇建設</t>
    <rPh sb="3" eb="5">
      <t>ケンセツ</t>
    </rPh>
    <phoneticPr fontId="1"/>
  </si>
  <si>
    <t>式</t>
    <rPh sb="0" eb="1">
      <t>シキ</t>
    </rPh>
    <phoneticPr fontId="1"/>
  </si>
  <si>
    <t>－</t>
    <phoneticPr fontId="1"/>
  </si>
  <si>
    <t>※P1の1%</t>
    <phoneticPr fontId="1"/>
  </si>
  <si>
    <t>当初請負代金額（税込）</t>
    <rPh sb="0" eb="2">
      <t>トウショ</t>
    </rPh>
    <rPh sb="2" eb="4">
      <t>ウケオイ</t>
    </rPh>
    <rPh sb="4" eb="7">
      <t>ダイキンガク</t>
    </rPh>
    <rPh sb="8" eb="10">
      <t>ゼイコ</t>
    </rPh>
    <phoneticPr fontId="1"/>
  </si>
  <si>
    <t>現請負代金額（税込）</t>
    <rPh sb="0" eb="1">
      <t>ゲン</t>
    </rPh>
    <rPh sb="1" eb="3">
      <t>ウケオイ</t>
    </rPh>
    <rPh sb="3" eb="6">
      <t>ダイキンガク</t>
    </rPh>
    <rPh sb="7" eb="9">
      <t>ゼイコ</t>
    </rPh>
    <phoneticPr fontId="1"/>
  </si>
  <si>
    <t>工事予定価格（税込）</t>
    <rPh sb="0" eb="2">
      <t>コウジ</t>
    </rPh>
    <rPh sb="2" eb="4">
      <t>ヨテイ</t>
    </rPh>
    <rPh sb="4" eb="6">
      <t>カカク</t>
    </rPh>
    <rPh sb="7" eb="9">
      <t>ゼイコ</t>
    </rPh>
    <phoneticPr fontId="1"/>
  </si>
  <si>
    <t>スライド額（税抜）</t>
    <rPh sb="4" eb="5">
      <t>ガク</t>
    </rPh>
    <rPh sb="6" eb="8">
      <t>ゼイヌ</t>
    </rPh>
    <phoneticPr fontId="1"/>
  </si>
  <si>
    <t>スライド額（税込）</t>
    <rPh sb="4" eb="5">
      <t>ガク</t>
    </rPh>
    <rPh sb="6" eb="8">
      <t>ゼイコ</t>
    </rPh>
    <phoneticPr fontId="1"/>
  </si>
  <si>
    <t>⑦</t>
    <phoneticPr fontId="1"/>
  </si>
  <si>
    <t>⑧</t>
    <phoneticPr fontId="1"/>
  </si>
  <si>
    <t>請負比率（α）</t>
    <rPh sb="0" eb="4">
      <t>ウケオイヒリツ</t>
    </rPh>
    <phoneticPr fontId="1"/>
  </si>
  <si>
    <t>※⑦×α</t>
    <phoneticPr fontId="1"/>
  </si>
  <si>
    <t>※⑧×α</t>
    <phoneticPr fontId="1"/>
  </si>
  <si>
    <t>P2－P1（税抜）</t>
    <rPh sb="6" eb="8">
      <t>ゼイヌ</t>
    </rPh>
    <phoneticPr fontId="1"/>
  </si>
  <si>
    <t>道路改良</t>
    <rPh sb="0" eb="4">
      <t>ドウロカイリョウ</t>
    </rPh>
    <phoneticPr fontId="1"/>
  </si>
  <si>
    <t>道路土工</t>
    <rPh sb="0" eb="2">
      <t>ドウロ</t>
    </rPh>
    <rPh sb="2" eb="4">
      <t>ドコウ</t>
    </rPh>
    <phoneticPr fontId="1"/>
  </si>
  <si>
    <t>掘削工</t>
    <rPh sb="0" eb="3">
      <t>クッサクコウ</t>
    </rPh>
    <phoneticPr fontId="1"/>
  </si>
  <si>
    <t>残土処理工</t>
    <rPh sb="0" eb="2">
      <t>ザンド</t>
    </rPh>
    <rPh sb="2" eb="5">
      <t>ショリコウ</t>
    </rPh>
    <phoneticPr fontId="1"/>
  </si>
  <si>
    <t>掘削</t>
    <rPh sb="0" eb="2">
      <t>クッサク</t>
    </rPh>
    <phoneticPr fontId="1"/>
  </si>
  <si>
    <t>土砂等運搬</t>
    <rPh sb="0" eb="3">
      <t>ドシャトウ</t>
    </rPh>
    <rPh sb="3" eb="5">
      <t>ウンパン</t>
    </rPh>
    <phoneticPr fontId="1"/>
  </si>
  <si>
    <t>m3</t>
    <phoneticPr fontId="1"/>
  </si>
  <si>
    <t>舗装</t>
    <rPh sb="0" eb="2">
      <t>ホソウ</t>
    </rPh>
    <phoneticPr fontId="1"/>
  </si>
  <si>
    <t>舗装工</t>
    <rPh sb="0" eb="3">
      <t>ホソウコウ</t>
    </rPh>
    <phoneticPr fontId="1"/>
  </si>
  <si>
    <t>アスファルト舗装工</t>
    <rPh sb="6" eb="9">
      <t>ホソウコウ</t>
    </rPh>
    <phoneticPr fontId="1"/>
  </si>
  <si>
    <t>下層路盤</t>
    <rPh sb="0" eb="4">
      <t>カソウロバン</t>
    </rPh>
    <phoneticPr fontId="1"/>
  </si>
  <si>
    <t>上層路盤</t>
    <rPh sb="0" eb="2">
      <t>ジョウソウ</t>
    </rPh>
    <rPh sb="2" eb="4">
      <t>ロバン</t>
    </rPh>
    <phoneticPr fontId="1"/>
  </si>
  <si>
    <t>基層</t>
    <rPh sb="0" eb="2">
      <t>キソウ</t>
    </rPh>
    <phoneticPr fontId="1"/>
  </si>
  <si>
    <t>表層</t>
    <rPh sb="0" eb="2">
      <t>ヒョウソウ</t>
    </rPh>
    <phoneticPr fontId="1"/>
  </si>
  <si>
    <t>t=30cm</t>
    <phoneticPr fontId="1"/>
  </si>
  <si>
    <t>t=15cm</t>
    <phoneticPr fontId="1"/>
  </si>
  <si>
    <t>t=5cm</t>
    <phoneticPr fontId="1"/>
  </si>
  <si>
    <t>m2</t>
    <phoneticPr fontId="1"/>
  </si>
  <si>
    <t>L=15.5km以下</t>
    <rPh sb="8" eb="10">
      <t>イカ</t>
    </rPh>
    <phoneticPr fontId="1"/>
  </si>
  <si>
    <t>（契約保障費用含む）</t>
    <rPh sb="1" eb="7">
      <t>ケイヤクホショウヒヨウ</t>
    </rPh>
    <rPh sb="7" eb="8">
      <t>フク</t>
    </rPh>
    <phoneticPr fontId="1"/>
  </si>
  <si>
    <t>（率計上分）</t>
    <rPh sb="1" eb="4">
      <t>リツケイジョウ</t>
    </rPh>
    <rPh sb="4" eb="5">
      <t>ブン</t>
    </rPh>
    <phoneticPr fontId="1"/>
  </si>
  <si>
    <t>（積上分）</t>
    <rPh sb="1" eb="2">
      <t>ツ</t>
    </rPh>
    <rPh sb="2" eb="3">
      <t>ア</t>
    </rPh>
    <rPh sb="3" eb="4">
      <t>ブン</t>
    </rPh>
    <phoneticPr fontId="1"/>
  </si>
  <si>
    <t>共通仮設</t>
    <rPh sb="0" eb="4">
      <t>キョウツウカセツ</t>
    </rPh>
    <phoneticPr fontId="1"/>
  </si>
  <si>
    <t>準備費</t>
    <rPh sb="0" eb="3">
      <t>ジュンビヒ</t>
    </rPh>
    <phoneticPr fontId="1"/>
  </si>
  <si>
    <t>木根等処分費</t>
    <rPh sb="0" eb="1">
      <t>キ</t>
    </rPh>
    <rPh sb="1" eb="2">
      <t>ネ</t>
    </rPh>
    <rPh sb="2" eb="3">
      <t>トウ</t>
    </rPh>
    <rPh sb="3" eb="6">
      <t>ショブンヒ</t>
    </rPh>
    <phoneticPr fontId="1"/>
  </si>
  <si>
    <t>運搬費</t>
    <rPh sb="0" eb="3">
      <t>ウンパンヒ</t>
    </rPh>
    <phoneticPr fontId="1"/>
  </si>
  <si>
    <t>処分費</t>
    <rPh sb="0" eb="3">
      <t>ショブンヒ</t>
    </rPh>
    <phoneticPr fontId="1"/>
  </si>
  <si>
    <t>・行が足りない場合には適宜増やしてください。</t>
    <rPh sb="1" eb="2">
      <t>ギョウ</t>
    </rPh>
    <rPh sb="3" eb="4">
      <t>タ</t>
    </rPh>
    <rPh sb="7" eb="9">
      <t>バアイ</t>
    </rPh>
    <rPh sb="11" eb="13">
      <t>テキギ</t>
    </rPh>
    <rPh sb="13" eb="14">
      <t>フ</t>
    </rPh>
    <phoneticPr fontId="1"/>
  </si>
  <si>
    <t>　①現在の契約数量を入力してください。</t>
    <rPh sb="2" eb="4">
      <t>ゲンザイ</t>
    </rPh>
    <rPh sb="5" eb="7">
      <t>ケイヤク</t>
    </rPh>
    <rPh sb="7" eb="9">
      <t>スウリョウ</t>
    </rPh>
    <rPh sb="10" eb="12">
      <t>ニュウリョク</t>
    </rPh>
    <phoneticPr fontId="1"/>
  </si>
  <si>
    <t>　②基準日における出来形数量を入力してください。</t>
    <rPh sb="2" eb="5">
      <t>キジュンビ</t>
    </rPh>
    <rPh sb="9" eb="12">
      <t>デキガタ</t>
    </rPh>
    <rPh sb="12" eb="14">
      <t>スウリョウ</t>
    </rPh>
    <rPh sb="15" eb="17">
      <t>ニュウリョク</t>
    </rPh>
    <phoneticPr fontId="1"/>
  </si>
  <si>
    <t>　③基準日までに変更契約を行っていないが、先行指示されている数量を入力してください。</t>
    <rPh sb="2" eb="5">
      <t>キジュンビ</t>
    </rPh>
    <rPh sb="8" eb="10">
      <t>ヘンコウ</t>
    </rPh>
    <rPh sb="10" eb="12">
      <t>ケイヤク</t>
    </rPh>
    <rPh sb="13" eb="14">
      <t>オコナ</t>
    </rPh>
    <rPh sb="21" eb="23">
      <t>センコウ</t>
    </rPh>
    <rPh sb="23" eb="25">
      <t>シジ</t>
    </rPh>
    <rPh sb="30" eb="32">
      <t>スウリョウ</t>
    </rPh>
    <rPh sb="33" eb="35">
      <t>ニュウリョク</t>
    </rPh>
    <phoneticPr fontId="1"/>
  </si>
  <si>
    <t>　④自動計算されます。</t>
    <rPh sb="2" eb="6">
      <t>ジドウケイサン</t>
    </rPh>
    <phoneticPr fontId="1"/>
  </si>
  <si>
    <t>　⑤当初（契約時）の単価を入力してください。</t>
    <rPh sb="2" eb="4">
      <t>トウショ</t>
    </rPh>
    <rPh sb="5" eb="8">
      <t>ケイヤクジ</t>
    </rPh>
    <rPh sb="10" eb="12">
      <t>タンカ</t>
    </rPh>
    <rPh sb="13" eb="15">
      <t>ニュウリョク</t>
    </rPh>
    <phoneticPr fontId="1"/>
  </si>
  <si>
    <t>　⑥基準日における単価を入力してください。</t>
    <rPh sb="2" eb="5">
      <t>キジュンビ</t>
    </rPh>
    <rPh sb="9" eb="11">
      <t>タンカ</t>
    </rPh>
    <rPh sb="12" eb="14">
      <t>ニュウリョク</t>
    </rPh>
    <phoneticPr fontId="1"/>
  </si>
  <si>
    <t>　⑦、⑧自動計算されます。</t>
    <rPh sb="4" eb="6">
      <t>ジドウ</t>
    </rPh>
    <rPh sb="6" eb="8">
      <t>ケイサン</t>
    </rPh>
    <phoneticPr fontId="1"/>
  </si>
  <si>
    <t>〇計算書の使い方</t>
    <rPh sb="1" eb="4">
      <t>ケイサンショ</t>
    </rPh>
    <rPh sb="5" eb="6">
      <t>ツカ</t>
    </rPh>
    <rPh sb="7" eb="8">
      <t>カタ</t>
    </rPh>
    <phoneticPr fontId="1"/>
  </si>
  <si>
    <t>・⑤に入力する共通仮設費、現場管理費、一般管理費等の率計上分は、積算システムにより工事出来高検査調書を作成（④を出来高数量として入力）し、表示される金額を入力してください。なお、③に該当する数量がある場合には、当該設計書を複写し、①＋③の数量を入力した設計書を作成した上で、工事出来高検査調書を作成してください。</t>
    <rPh sb="3" eb="5">
      <t>ニュウリョク</t>
    </rPh>
    <rPh sb="7" eb="9">
      <t>キョウツウ</t>
    </rPh>
    <rPh sb="9" eb="12">
      <t>カセツヒ</t>
    </rPh>
    <rPh sb="13" eb="18">
      <t>ゲンバカンリヒ</t>
    </rPh>
    <rPh sb="19" eb="25">
      <t>イッパンカンリヒトウ</t>
    </rPh>
    <rPh sb="26" eb="29">
      <t>リツケイジョウ</t>
    </rPh>
    <rPh sb="29" eb="30">
      <t>ブン</t>
    </rPh>
    <rPh sb="32" eb="34">
      <t>セキサン</t>
    </rPh>
    <rPh sb="41" eb="43">
      <t>コウジ</t>
    </rPh>
    <rPh sb="43" eb="46">
      <t>デキダカ</t>
    </rPh>
    <rPh sb="46" eb="48">
      <t>ケンサ</t>
    </rPh>
    <rPh sb="48" eb="50">
      <t>チョウショ</t>
    </rPh>
    <rPh sb="51" eb="53">
      <t>サクセイ</t>
    </rPh>
    <rPh sb="56" eb="59">
      <t>デキダカ</t>
    </rPh>
    <rPh sb="59" eb="61">
      <t>スウリョウ</t>
    </rPh>
    <rPh sb="64" eb="66">
      <t>ニュウリョク</t>
    </rPh>
    <rPh sb="69" eb="71">
      <t>ヒョウジ</t>
    </rPh>
    <rPh sb="74" eb="76">
      <t>キンガク</t>
    </rPh>
    <rPh sb="77" eb="79">
      <t>ニュウリョク</t>
    </rPh>
    <rPh sb="91" eb="93">
      <t>ガイトウ</t>
    </rPh>
    <rPh sb="95" eb="97">
      <t>スウリョウ</t>
    </rPh>
    <rPh sb="100" eb="102">
      <t>バアイ</t>
    </rPh>
    <rPh sb="105" eb="107">
      <t>トウガイ</t>
    </rPh>
    <rPh sb="107" eb="110">
      <t>セッケイショ</t>
    </rPh>
    <rPh sb="111" eb="113">
      <t>フクシャ</t>
    </rPh>
    <rPh sb="119" eb="121">
      <t>スウリョウ</t>
    </rPh>
    <rPh sb="122" eb="124">
      <t>ニュウリョク</t>
    </rPh>
    <rPh sb="126" eb="129">
      <t>セッケイショ</t>
    </rPh>
    <rPh sb="130" eb="132">
      <t>サクセイ</t>
    </rPh>
    <rPh sb="134" eb="135">
      <t>ウエ</t>
    </rPh>
    <phoneticPr fontId="1"/>
  </si>
  <si>
    <t>・⑥に入力する共通仮設費、現場管理費、一般管理費等の率計上分は、当該設計書を複写及び基準日の単価適用日を選択（登録単価等は新単価にしてください）し、①＋③の数量を入力した設計書を作成した上で、工事出来高検査調書を作成（④を出来高数量として入力）し、表示される金額を入力してください。</t>
    <rPh sb="3" eb="5">
      <t>ニュウリョク</t>
    </rPh>
    <rPh sb="26" eb="29">
      <t>リツケイジョウ</t>
    </rPh>
    <rPh sb="29" eb="30">
      <t>ブン</t>
    </rPh>
    <rPh sb="32" eb="34">
      <t>トウガイ</t>
    </rPh>
    <rPh sb="34" eb="37">
      <t>セッケイショ</t>
    </rPh>
    <rPh sb="38" eb="40">
      <t>フクシャ</t>
    </rPh>
    <rPh sb="40" eb="41">
      <t>オヨ</t>
    </rPh>
    <rPh sb="52" eb="54">
      <t>センタク</t>
    </rPh>
    <rPh sb="55" eb="59">
      <t>トウロクタンカ</t>
    </rPh>
    <rPh sb="59" eb="60">
      <t>トウ</t>
    </rPh>
    <rPh sb="61" eb="62">
      <t>アタラ</t>
    </rPh>
    <rPh sb="62" eb="64">
      <t>タンカ</t>
    </rPh>
    <rPh sb="78" eb="80">
      <t>スウリョウ</t>
    </rPh>
    <rPh sb="81" eb="83">
      <t>ニュウリョク</t>
    </rPh>
    <rPh sb="85" eb="88">
      <t>セッケイショ</t>
    </rPh>
    <rPh sb="89" eb="91">
      <t>サクセイ</t>
    </rPh>
    <rPh sb="93" eb="94">
      <t>ウエ</t>
    </rPh>
    <phoneticPr fontId="1"/>
  </si>
  <si>
    <t>現契約数量
変更予定数量</t>
    <rPh sb="0" eb="1">
      <t>ゲン</t>
    </rPh>
    <rPh sb="1" eb="3">
      <t>ケイヤク</t>
    </rPh>
    <rPh sb="3" eb="5">
      <t>スウリョウ</t>
    </rPh>
    <phoneticPr fontId="1"/>
  </si>
  <si>
    <t>①+③</t>
    <phoneticPr fontId="1"/>
  </si>
  <si>
    <t>協議開始日</t>
    <rPh sb="0" eb="5">
      <t>キョウギカイシビ</t>
    </rPh>
    <phoneticPr fontId="1"/>
  </si>
  <si>
    <t>令和〇年〇月〇日</t>
    <phoneticPr fontId="1"/>
  </si>
  <si>
    <t>残工事費(当初単価) (円)</t>
    <rPh sb="0" eb="4">
      <t>ザンコウジヒ</t>
    </rPh>
    <rPh sb="5" eb="7">
      <t>トウショ</t>
    </rPh>
    <rPh sb="7" eb="9">
      <t>タンカ</t>
    </rPh>
    <rPh sb="12" eb="13">
      <t>エン</t>
    </rPh>
    <phoneticPr fontId="1"/>
  </si>
  <si>
    <t>残工事費(新単価) (円)</t>
    <rPh sb="0" eb="4">
      <t>ザンコウジヒ</t>
    </rPh>
    <rPh sb="5" eb="6">
      <t>シン</t>
    </rPh>
    <rPh sb="6" eb="8">
      <t>タンカ</t>
    </rPh>
    <rPh sb="11" eb="12">
      <t>エン</t>
    </rPh>
    <phoneticPr fontId="1"/>
  </si>
  <si>
    <r>
      <rPr>
        <sz val="9"/>
        <color theme="1"/>
        <rFont val="ＭＳ ゴシック"/>
        <family val="3"/>
        <charset val="128"/>
      </rPr>
      <t>変更予定数量</t>
    </r>
    <r>
      <rPr>
        <sz val="10"/>
        <color theme="1"/>
        <rFont val="ＭＳ ゴシック"/>
        <family val="3"/>
        <charset val="128"/>
      </rPr>
      <t xml:space="preserve">
(未契約分)</t>
    </r>
    <rPh sb="0" eb="2">
      <t>ヘンコウ</t>
    </rPh>
    <rPh sb="2" eb="4">
      <t>ヨテイ</t>
    </rPh>
    <rPh sb="4" eb="6">
      <t>スウリョウ</t>
    </rPh>
    <rPh sb="5" eb="6">
      <t>シスウ</t>
    </rPh>
    <rPh sb="8" eb="11">
      <t>ミケイヤク</t>
    </rPh>
    <rPh sb="11" eb="12">
      <t>ブン</t>
    </rPh>
    <phoneticPr fontId="1"/>
  </si>
  <si>
    <t>P2：変動後（基準日）の賃金等を基礎として算出したP1に相当する額</t>
    <phoneticPr fontId="1"/>
  </si>
  <si>
    <t>インフレスライド額計算書（参考）</t>
    <rPh sb="8" eb="9">
      <t>ガク</t>
    </rPh>
    <rPh sb="9" eb="12">
      <t>ケイサンショ</t>
    </rPh>
    <rPh sb="13" eb="15">
      <t>サンコウ</t>
    </rPh>
    <phoneticPr fontId="1"/>
  </si>
  <si>
    <t>　○契約日以降に茨城県公共工事設計労務単価表の改定があり、かつ労務費と工事材料の変動額が対象工事額の1.0%を超える場合に請求可能です。</t>
    <phoneticPr fontId="1"/>
  </si>
  <si>
    <t>〇参考（積算システムの活用について）※工事発注者向け</t>
    <rPh sb="1" eb="3">
      <t>サンコウ</t>
    </rPh>
    <rPh sb="4" eb="6">
      <t>セキサン</t>
    </rPh>
    <rPh sb="11" eb="13">
      <t>カツヨウ</t>
    </rPh>
    <rPh sb="19" eb="24">
      <t>コウジハッチュウシャ</t>
    </rPh>
    <rPh sb="24" eb="25">
      <t>ム</t>
    </rPh>
    <phoneticPr fontId="1"/>
  </si>
  <si>
    <r>
      <t>・黄色のセルにのみ入力してください。</t>
    </r>
    <r>
      <rPr>
        <sz val="9"/>
        <color theme="1"/>
        <rFont val="ＭＳ ゴシック"/>
        <family val="3"/>
        <charset val="128"/>
      </rPr>
      <t>（協議開始日が未決定の場合は協議開始日欄を空欄にしてください。）</t>
    </r>
    <rPh sb="1" eb="3">
      <t>キイロ</t>
    </rPh>
    <rPh sb="9" eb="11">
      <t>ニュウリョク</t>
    </rPh>
    <rPh sb="19" eb="24">
      <t>キョウギカイシビ</t>
    </rPh>
    <rPh sb="25" eb="28">
      <t>ミケッテイ</t>
    </rPh>
    <rPh sb="29" eb="31">
      <t>バアイ</t>
    </rPh>
    <rPh sb="32" eb="37">
      <t>キョウギカイシビ</t>
    </rPh>
    <rPh sb="37" eb="38">
      <t>ラン</t>
    </rPh>
    <rPh sb="39" eb="41">
      <t>クウラン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</si>
</sst>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quot;円&quot;"/>
    <numFmt numFmtId="177" formatCode="#,##0\ &quot;円&quot;"/>
    <numFmt numFmtId="178" formatCode="0.000000_ "/>
    <numFmt numFmtId="179" formatCode="#,##0_);[Red]\(#,##0\)"/>
  </numFmts>
  <fonts count="7" x14ac:knownFonts="1">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s>
  <fills count="5">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4" tint="0.3999755851924192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rgb="FFFF0000"/>
      </left>
      <right style="thin">
        <color auto="1"/>
      </right>
      <top style="thick">
        <color rgb="FFFF0000"/>
      </top>
      <bottom style="thick">
        <color rgb="FFFF0000"/>
      </bottom>
      <diagonal/>
    </border>
    <border>
      <left style="thin">
        <color auto="1"/>
      </left>
      <right style="thick">
        <color rgb="FFFF0000"/>
      </right>
      <top style="thick">
        <color rgb="FFFF0000"/>
      </top>
      <bottom style="thick">
        <color rgb="FFFF0000"/>
      </bottom>
      <diagonal/>
    </border>
    <border>
      <left style="thin">
        <color auto="1"/>
      </left>
      <right/>
      <top/>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n">
        <color auto="1"/>
      </left>
      <right style="thin">
        <color auto="1"/>
      </right>
      <top/>
      <bottom/>
      <diagonal/>
    </border>
    <border>
      <left style="thin">
        <color auto="1"/>
      </left>
      <right/>
      <top style="thick">
        <color rgb="FFFF0000"/>
      </top>
      <bottom style="thick">
        <color rgb="FFFF0000"/>
      </bottom>
      <diagonal/>
    </border>
  </borders>
  <cellStyleXfs count="1">
    <xf numFmtId="0" fontId="0" fillId="0" borderId="0">
      <alignment vertical="center"/>
    </xf>
  </cellStyleXfs>
  <cellXfs count="66">
    <xf numFmtId="0" fontId="0" fillId="0" borderId="0" xfId="0">
      <alignment vertical="center"/>
    </xf>
    <xf numFmtId="0" fontId="3" fillId="0" borderId="0" xfId="0" applyFont="1">
      <alignment vertical="center"/>
    </xf>
    <xf numFmtId="0" fontId="3" fillId="0" borderId="2" xfId="0" applyFont="1" applyBorder="1">
      <alignment vertical="center"/>
    </xf>
    <xf numFmtId="0" fontId="3" fillId="0" borderId="15" xfId="0" applyFont="1" applyBorder="1">
      <alignment vertical="center"/>
    </xf>
    <xf numFmtId="0" fontId="4" fillId="0" borderId="0" xfId="0" applyFont="1" applyBorder="1" applyAlignment="1">
      <alignment vertical="center" shrinkToFit="1"/>
    </xf>
    <xf numFmtId="0" fontId="4" fillId="0" borderId="0" xfId="0" applyFont="1">
      <alignment vertical="center"/>
    </xf>
    <xf numFmtId="0" fontId="3" fillId="0" borderId="3" xfId="0" applyFont="1" applyBorder="1">
      <alignment vertical="center"/>
    </xf>
    <xf numFmtId="0" fontId="3" fillId="4" borderId="1"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2" borderId="1" xfId="0" applyFont="1" applyFill="1" applyBorder="1" applyAlignment="1">
      <alignment vertical="center" shrinkToFit="1"/>
    </xf>
    <xf numFmtId="179" fontId="3" fillId="2" borderId="1" xfId="0" applyNumberFormat="1" applyFont="1" applyFill="1" applyBorder="1" applyAlignment="1">
      <alignment horizontal="right" vertical="center" shrinkToFit="1"/>
    </xf>
    <xf numFmtId="179" fontId="3" fillId="0" borderId="1" xfId="0" applyNumberFormat="1" applyFont="1" applyBorder="1" applyAlignment="1">
      <alignment horizontal="right" vertical="center" shrinkToFit="1"/>
    </xf>
    <xf numFmtId="179" fontId="3" fillId="0" borderId="4" xfId="0" applyNumberFormat="1" applyFont="1" applyBorder="1" applyAlignment="1">
      <alignment horizontal="right" vertical="center" shrinkToFit="1"/>
    </xf>
    <xf numFmtId="179" fontId="3" fillId="3" borderId="1" xfId="0" applyNumberFormat="1" applyFont="1" applyFill="1" applyBorder="1" applyAlignment="1">
      <alignment horizontal="right" vertical="center" shrinkToFit="1"/>
    </xf>
    <xf numFmtId="0" fontId="3" fillId="3" borderId="1" xfId="0" applyFont="1" applyFill="1" applyBorder="1" applyAlignment="1">
      <alignment vertical="center" shrinkToFit="1"/>
    </xf>
    <xf numFmtId="0" fontId="3" fillId="3" borderId="1" xfId="0" applyFont="1" applyFill="1" applyBorder="1" applyAlignment="1">
      <alignment horizontal="center" vertical="center" shrinkToFit="1"/>
    </xf>
    <xf numFmtId="179" fontId="3" fillId="3" borderId="1" xfId="0" applyNumberFormat="1" applyFont="1" applyFill="1" applyBorder="1" applyAlignment="1">
      <alignment horizontal="center" vertical="center" shrinkToFit="1"/>
    </xf>
    <xf numFmtId="179" fontId="3" fillId="3" borderId="4" xfId="0" applyNumberFormat="1" applyFont="1" applyFill="1" applyBorder="1" applyAlignment="1">
      <alignment horizontal="right" vertical="center" shrinkToFit="1"/>
    </xf>
    <xf numFmtId="0" fontId="3" fillId="0" borderId="1" xfId="0" applyFont="1" applyBorder="1" applyAlignment="1">
      <alignment vertical="center" shrinkToFit="1"/>
    </xf>
    <xf numFmtId="179" fontId="3" fillId="0" borderId="1" xfId="0" applyNumberFormat="1" applyFont="1" applyBorder="1" applyAlignment="1">
      <alignment vertical="center" shrinkToFit="1"/>
    </xf>
    <xf numFmtId="179" fontId="3" fillId="2" borderId="2" xfId="0" applyNumberFormat="1" applyFont="1" applyFill="1" applyBorder="1" applyAlignment="1">
      <alignment horizontal="right" vertical="center" shrinkToFit="1"/>
    </xf>
    <xf numFmtId="179" fontId="3" fillId="3" borderId="4" xfId="0" applyNumberFormat="1" applyFont="1" applyFill="1" applyBorder="1" applyAlignment="1">
      <alignment horizontal="center" vertical="center" shrinkToFit="1"/>
    </xf>
    <xf numFmtId="179" fontId="3" fillId="3" borderId="6" xfId="0" applyNumberFormat="1" applyFont="1" applyFill="1" applyBorder="1" applyAlignment="1">
      <alignment horizontal="center" vertical="center" shrinkToFit="1"/>
    </xf>
    <xf numFmtId="179" fontId="3" fillId="3" borderId="7" xfId="0" applyNumberFormat="1" applyFont="1" applyFill="1" applyBorder="1" applyAlignment="1">
      <alignment horizontal="right" vertical="center" shrinkToFit="1"/>
    </xf>
    <xf numFmtId="179" fontId="3" fillId="3" borderId="16" xfId="0" applyNumberFormat="1" applyFont="1" applyFill="1" applyBorder="1" applyAlignment="1">
      <alignment horizontal="right" vertical="center" shrinkToFit="1"/>
    </xf>
    <xf numFmtId="0" fontId="3" fillId="0" borderId="0" xfId="0" applyFont="1" applyAlignment="1">
      <alignment horizontal="center" vertical="center"/>
    </xf>
    <xf numFmtId="0" fontId="3" fillId="4" borderId="1" xfId="0" applyFont="1" applyFill="1" applyBorder="1" applyAlignment="1">
      <alignment horizontal="center" vertical="center"/>
    </xf>
    <xf numFmtId="0" fontId="2" fillId="0" borderId="0" xfId="0" applyFont="1" applyAlignment="1">
      <alignment horizontal="center" vertical="center"/>
    </xf>
    <xf numFmtId="0" fontId="3" fillId="2" borderId="1" xfId="0" applyFont="1" applyFill="1" applyBorder="1" applyAlignment="1">
      <alignment horizontal="center" vertical="center" shrinkToFit="1"/>
    </xf>
    <xf numFmtId="0" fontId="3" fillId="0" borderId="0" xfId="0" applyFont="1" applyAlignment="1">
      <alignment vertical="center" shrinkToFit="1"/>
    </xf>
    <xf numFmtId="0" fontId="3" fillId="0" borderId="1" xfId="0" applyFont="1" applyBorder="1" applyAlignment="1">
      <alignment horizontal="center" vertical="center" shrinkToFit="1"/>
    </xf>
    <xf numFmtId="0" fontId="2" fillId="0" borderId="0" xfId="0" applyFont="1" applyAlignment="1">
      <alignment horizontal="center" vertical="center"/>
    </xf>
    <xf numFmtId="0" fontId="2" fillId="0" borderId="0" xfId="0" applyFont="1" applyAlignment="1">
      <alignment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shrinkToFit="1"/>
    </xf>
    <xf numFmtId="176" fontId="3" fillId="0" borderId="1" xfId="0" applyNumberFormat="1" applyFont="1" applyBorder="1" applyAlignment="1">
      <alignment horizontal="center"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2" fillId="0" borderId="0" xfId="0" applyFont="1" applyAlignment="1">
      <alignment vertical="center"/>
    </xf>
    <xf numFmtId="0" fontId="3" fillId="0" borderId="1" xfId="0" applyFont="1" applyBorder="1" applyAlignment="1">
      <alignment horizontal="center" vertical="center" shrinkToFit="1"/>
    </xf>
    <xf numFmtId="0" fontId="3" fillId="0" borderId="8" xfId="0" applyFont="1" applyBorder="1" applyAlignment="1">
      <alignment vertical="center" shrinkToFit="1"/>
    </xf>
    <xf numFmtId="0" fontId="3" fillId="0" borderId="0" xfId="0" applyFont="1" applyAlignment="1">
      <alignment vertical="center" shrinkToFit="1"/>
    </xf>
    <xf numFmtId="0" fontId="3" fillId="0" borderId="2" xfId="0" applyFont="1" applyBorder="1" applyAlignment="1">
      <alignment horizontal="center" vertical="center"/>
    </xf>
    <xf numFmtId="176" fontId="3" fillId="0" borderId="2" xfId="0" applyNumberFormat="1" applyFont="1" applyBorder="1" applyAlignment="1">
      <alignment horizontal="center" vertical="center"/>
    </xf>
    <xf numFmtId="177" fontId="3" fillId="2" borderId="1" xfId="0" applyNumberFormat="1" applyFont="1" applyFill="1" applyBorder="1" applyAlignment="1">
      <alignment horizontal="center" vertical="center" shrinkToFit="1"/>
    </xf>
    <xf numFmtId="0" fontId="3" fillId="0" borderId="9" xfId="0" applyFont="1" applyBorder="1" applyAlignment="1">
      <alignment horizontal="center" vertical="center"/>
    </xf>
    <xf numFmtId="0" fontId="3" fillId="0" borderId="10" xfId="0" applyFont="1" applyBorder="1" applyAlignment="1">
      <alignment horizontal="center" vertical="center"/>
    </xf>
    <xf numFmtId="177" fontId="3" fillId="0" borderId="10" xfId="0" applyNumberFormat="1" applyFont="1" applyBorder="1" applyAlignment="1">
      <alignment horizontal="center" vertical="center"/>
    </xf>
    <xf numFmtId="177" fontId="3" fillId="0" borderId="11" xfId="0" applyNumberFormat="1"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177" fontId="3" fillId="0" borderId="13" xfId="0" applyNumberFormat="1" applyFont="1" applyBorder="1" applyAlignment="1">
      <alignment horizontal="center" vertical="center"/>
    </xf>
    <xf numFmtId="177" fontId="3" fillId="0" borderId="14" xfId="0" applyNumberFormat="1" applyFont="1" applyBorder="1" applyAlignment="1">
      <alignment horizontal="center" vertical="center"/>
    </xf>
    <xf numFmtId="178" fontId="3" fillId="0" borderId="1" xfId="0" applyNumberFormat="1" applyFont="1" applyBorder="1" applyAlignment="1">
      <alignment horizontal="center" vertical="center" shrinkToFit="1"/>
    </xf>
    <xf numFmtId="0" fontId="3"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3" fillId="0" borderId="15" xfId="0" applyFont="1" applyBorder="1" applyAlignment="1">
      <alignment vertical="center" wrapText="1"/>
    </xf>
    <xf numFmtId="0" fontId="3" fillId="0" borderId="3" xfId="0" applyFont="1" applyBorder="1" applyAlignment="1">
      <alignment vertical="center" wrapText="1"/>
    </xf>
    <xf numFmtId="0" fontId="4"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4" borderId="1"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34</xdr:col>
      <xdr:colOff>295275</xdr:colOff>
      <xdr:row>98</xdr:row>
      <xdr:rowOff>95250</xdr:rowOff>
    </xdr:to>
    <xdr:pic>
      <xdr:nvPicPr>
        <xdr:cNvPr id="4" name="図 3"/>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114" b="13977"/>
        <a:stretch/>
      </xdr:blipFill>
      <xdr:spPr bwMode="auto">
        <a:xfrm>
          <a:off x="0" y="0"/>
          <a:ext cx="23774400" cy="2343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95250</xdr:colOff>
      <xdr:row>94</xdr:row>
      <xdr:rowOff>149678</xdr:rowOff>
    </xdr:from>
    <xdr:to>
      <xdr:col>33</xdr:col>
      <xdr:colOff>557893</xdr:colOff>
      <xdr:row>97</xdr:row>
      <xdr:rowOff>47626</xdr:rowOff>
    </xdr:to>
    <xdr:sp macro="" textlink="">
      <xdr:nvSpPr>
        <xdr:cNvPr id="2" name="テキスト ボックス 1"/>
        <xdr:cNvSpPr txBox="1"/>
      </xdr:nvSpPr>
      <xdr:spPr>
        <a:xfrm>
          <a:off x="15743464" y="23172964"/>
          <a:ext cx="7266215" cy="6327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800" b="1">
              <a:solidFill>
                <a:srgbClr val="FF0000"/>
              </a:solidFill>
            </a:rPr>
            <a:t>※</a:t>
          </a:r>
          <a:r>
            <a:rPr kumimoji="1" lang="ja-JP" altLang="en-US" sz="2800" b="1" u="sng">
              <a:solidFill>
                <a:srgbClr val="FF0000"/>
              </a:solidFill>
            </a:rPr>
            <a:t>様式はマニュアル等を参照してください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
  <sheetViews>
    <sheetView tabSelected="1" view="pageBreakPreview" zoomScaleNormal="100" zoomScaleSheetLayoutView="100" workbookViewId="0">
      <selection sqref="A1:N1"/>
    </sheetView>
  </sheetViews>
  <sheetFormatPr defaultRowHeight="13.5" x14ac:dyDescent="0.4"/>
  <cols>
    <col min="1" max="15" width="10.625" style="1" customWidth="1"/>
    <col min="16" max="16" width="2.625" style="1" customWidth="1"/>
    <col min="17" max="17" width="88.625" style="1" customWidth="1"/>
    <col min="18" max="16384" width="9" style="1"/>
  </cols>
  <sheetData>
    <row r="1" spans="1:17" ht="23.25" customHeight="1" x14ac:dyDescent="0.4">
      <c r="A1" s="37" t="s">
        <v>100</v>
      </c>
      <c r="B1" s="37"/>
      <c r="C1" s="37"/>
      <c r="D1" s="37"/>
      <c r="E1" s="37"/>
      <c r="F1" s="37"/>
      <c r="G1" s="37"/>
      <c r="H1" s="37"/>
      <c r="I1" s="37"/>
      <c r="J1" s="37"/>
      <c r="K1" s="37"/>
      <c r="L1" s="37"/>
      <c r="M1" s="37"/>
      <c r="N1" s="37"/>
      <c r="O1" s="28"/>
    </row>
    <row r="2" spans="1:17" ht="14.25" x14ac:dyDescent="0.4">
      <c r="A2" s="39" t="s">
        <v>101</v>
      </c>
      <c r="B2" s="39"/>
      <c r="C2" s="39"/>
      <c r="D2" s="39"/>
      <c r="E2" s="39"/>
      <c r="F2" s="39"/>
      <c r="G2" s="39"/>
      <c r="H2" s="39"/>
      <c r="I2" s="39"/>
      <c r="J2" s="39"/>
      <c r="K2" s="39"/>
      <c r="L2" s="39"/>
      <c r="M2" s="39"/>
      <c r="N2" s="39"/>
      <c r="Q2" s="2" t="s">
        <v>89</v>
      </c>
    </row>
    <row r="3" spans="1:17" ht="13.5" customHeight="1" x14ac:dyDescent="0.4">
      <c r="A3" s="33"/>
      <c r="B3" s="33"/>
      <c r="C3" s="33"/>
      <c r="D3" s="33"/>
      <c r="E3" s="33"/>
      <c r="F3" s="33"/>
      <c r="G3" s="33"/>
      <c r="H3" s="33"/>
      <c r="I3" s="33"/>
      <c r="J3" s="33"/>
      <c r="K3" s="33"/>
      <c r="L3" s="33"/>
      <c r="M3" s="33"/>
      <c r="N3" s="33"/>
      <c r="Q3" s="3" t="s">
        <v>103</v>
      </c>
    </row>
    <row r="4" spans="1:17" x14ac:dyDescent="0.4">
      <c r="A4" s="40" t="s">
        <v>27</v>
      </c>
      <c r="B4" s="40"/>
      <c r="C4" s="35"/>
      <c r="D4" s="35"/>
      <c r="E4" s="35"/>
      <c r="F4" s="35"/>
      <c r="H4" s="34" t="s">
        <v>94</v>
      </c>
      <c r="I4" s="34"/>
      <c r="J4" s="38"/>
      <c r="K4" s="38"/>
      <c r="Q4" s="3" t="s">
        <v>81</v>
      </c>
    </row>
    <row r="5" spans="1:17" x14ac:dyDescent="0.4">
      <c r="A5" s="40" t="s">
        <v>32</v>
      </c>
      <c r="B5" s="40"/>
      <c r="C5" s="35"/>
      <c r="D5" s="35"/>
      <c r="E5" s="35"/>
      <c r="F5" s="35"/>
      <c r="H5" s="34" t="s">
        <v>28</v>
      </c>
      <c r="I5" s="34"/>
      <c r="J5" s="36" t="str">
        <f>IFERROR(ROUNDDOWN(L32*C12,-4),"")</f>
        <v/>
      </c>
      <c r="K5" s="36"/>
      <c r="L5" s="1" t="s">
        <v>51</v>
      </c>
      <c r="Q5" s="3" t="s">
        <v>82</v>
      </c>
    </row>
    <row r="6" spans="1:17" x14ac:dyDescent="0.4">
      <c r="A6" s="40" t="s">
        <v>31</v>
      </c>
      <c r="B6" s="40"/>
      <c r="C6" s="35"/>
      <c r="D6" s="35"/>
      <c r="E6" s="35"/>
      <c r="F6" s="35"/>
      <c r="H6" s="34" t="s">
        <v>29</v>
      </c>
      <c r="I6" s="34"/>
      <c r="J6" s="36" t="str">
        <f>IFERROR(ROUNDDOWN(N32*C12,-4),"")</f>
        <v/>
      </c>
      <c r="K6" s="36"/>
      <c r="L6" s="1" t="s">
        <v>52</v>
      </c>
      <c r="O6" s="30"/>
      <c r="Q6" s="3" t="s">
        <v>83</v>
      </c>
    </row>
    <row r="7" spans="1:17" x14ac:dyDescent="0.4">
      <c r="A7" s="40" t="s">
        <v>33</v>
      </c>
      <c r="B7" s="40"/>
      <c r="C7" s="35"/>
      <c r="D7" s="35"/>
      <c r="E7" s="35"/>
      <c r="F7" s="35"/>
      <c r="H7" s="40" t="s">
        <v>30</v>
      </c>
      <c r="I7" s="40"/>
      <c r="J7" s="36" t="str">
        <f>IFERROR(J5*0.01,"")</f>
        <v/>
      </c>
      <c r="K7" s="36"/>
      <c r="L7" s="41" t="s">
        <v>42</v>
      </c>
      <c r="M7" s="42"/>
      <c r="N7" s="42"/>
      <c r="O7" s="30"/>
      <c r="Q7" s="3" t="s">
        <v>84</v>
      </c>
    </row>
    <row r="8" spans="1:17" ht="14.25" thickBot="1" x14ac:dyDescent="0.45">
      <c r="A8" s="40" t="s">
        <v>34</v>
      </c>
      <c r="B8" s="40"/>
      <c r="C8" s="35"/>
      <c r="D8" s="35"/>
      <c r="E8" s="35"/>
      <c r="F8" s="35"/>
      <c r="H8" s="43" t="s">
        <v>53</v>
      </c>
      <c r="I8" s="43"/>
      <c r="J8" s="44" t="str">
        <f>IFERROR(J6-J5,"")</f>
        <v/>
      </c>
      <c r="K8" s="44"/>
      <c r="L8" s="41" t="str">
        <f>IFERROR(IF(J6-J5&gt;J7,"※受発注者負担額を超えるため適用可","※受発注者負担額を超えないため適用不可"),"")</f>
        <v/>
      </c>
      <c r="M8" s="42"/>
      <c r="N8" s="42"/>
      <c r="O8" s="4"/>
      <c r="Q8" s="3" t="s">
        <v>85</v>
      </c>
    </row>
    <row r="9" spans="1:17" ht="14.25" thickTop="1" x14ac:dyDescent="0.4">
      <c r="A9" s="64" t="s">
        <v>45</v>
      </c>
      <c r="B9" s="65"/>
      <c r="C9" s="45"/>
      <c r="D9" s="45"/>
      <c r="E9" s="45"/>
      <c r="F9" s="45"/>
      <c r="H9" s="46" t="s">
        <v>46</v>
      </c>
      <c r="I9" s="47"/>
      <c r="J9" s="48" t="str">
        <f>IFERROR(IF(J6-J5&gt;J5*0.01,ROUNDDOWN(J6-J5-J7,-4),"適用不可"),"")</f>
        <v/>
      </c>
      <c r="K9" s="49"/>
      <c r="L9" s="4"/>
      <c r="M9" s="4"/>
      <c r="N9" s="4"/>
      <c r="O9" s="4"/>
      <c r="Q9" s="3" t="s">
        <v>86</v>
      </c>
    </row>
    <row r="10" spans="1:17" ht="14.25" thickBot="1" x14ac:dyDescent="0.45">
      <c r="A10" s="40" t="s">
        <v>43</v>
      </c>
      <c r="B10" s="40"/>
      <c r="C10" s="45"/>
      <c r="D10" s="45"/>
      <c r="E10" s="45"/>
      <c r="F10" s="45"/>
      <c r="H10" s="50" t="s">
        <v>47</v>
      </c>
      <c r="I10" s="51"/>
      <c r="J10" s="52" t="str">
        <f>IFERROR(IF(J6-J5&gt;J5*0.01,J9*1.1,"適用不可"),"")</f>
        <v/>
      </c>
      <c r="K10" s="53"/>
      <c r="L10" s="4"/>
      <c r="M10" s="4"/>
      <c r="N10" s="4"/>
      <c r="Q10" s="3" t="s">
        <v>87</v>
      </c>
    </row>
    <row r="11" spans="1:17" ht="14.25" thickTop="1" x14ac:dyDescent="0.4">
      <c r="A11" s="40" t="s">
        <v>44</v>
      </c>
      <c r="B11" s="40"/>
      <c r="C11" s="45"/>
      <c r="D11" s="45"/>
      <c r="E11" s="45"/>
      <c r="F11" s="45"/>
      <c r="H11" s="5" t="s">
        <v>10</v>
      </c>
      <c r="Q11" s="6" t="s">
        <v>88</v>
      </c>
    </row>
    <row r="12" spans="1:17" ht="13.5" customHeight="1" x14ac:dyDescent="0.4">
      <c r="A12" s="40" t="s">
        <v>50</v>
      </c>
      <c r="B12" s="40"/>
      <c r="C12" s="54" t="str">
        <f>IFERROR(ROUNDDOWN(C10/C9,6),"")</f>
        <v/>
      </c>
      <c r="D12" s="54"/>
      <c r="E12" s="54"/>
      <c r="F12" s="54"/>
      <c r="H12" s="5" t="s">
        <v>99</v>
      </c>
    </row>
    <row r="13" spans="1:17" x14ac:dyDescent="0.4">
      <c r="Q13" s="2" t="s">
        <v>102</v>
      </c>
    </row>
    <row r="14" spans="1:17" ht="13.5" customHeight="1" x14ac:dyDescent="0.4">
      <c r="A14" s="55" t="s">
        <v>0</v>
      </c>
      <c r="B14" s="55" t="s">
        <v>1</v>
      </c>
      <c r="C14" s="55" t="s">
        <v>2</v>
      </c>
      <c r="D14" s="55" t="s">
        <v>3</v>
      </c>
      <c r="E14" s="55" t="s">
        <v>4</v>
      </c>
      <c r="F14" s="55" t="s">
        <v>5</v>
      </c>
      <c r="G14" s="59" t="s">
        <v>9</v>
      </c>
      <c r="H14" s="59" t="s">
        <v>6</v>
      </c>
      <c r="I14" s="59" t="s">
        <v>98</v>
      </c>
      <c r="J14" s="59" t="s">
        <v>26</v>
      </c>
      <c r="K14" s="62" t="s">
        <v>96</v>
      </c>
      <c r="L14" s="62"/>
      <c r="M14" s="62" t="s">
        <v>97</v>
      </c>
      <c r="N14" s="63"/>
      <c r="O14" s="56" t="s">
        <v>92</v>
      </c>
      <c r="Q14" s="57" t="s">
        <v>90</v>
      </c>
    </row>
    <row r="15" spans="1:17" x14ac:dyDescent="0.4">
      <c r="A15" s="55"/>
      <c r="B15" s="55"/>
      <c r="C15" s="55"/>
      <c r="D15" s="55"/>
      <c r="E15" s="55"/>
      <c r="F15" s="55"/>
      <c r="G15" s="60"/>
      <c r="H15" s="60"/>
      <c r="I15" s="61"/>
      <c r="J15" s="61"/>
      <c r="K15" s="27" t="s">
        <v>7</v>
      </c>
      <c r="L15" s="7" t="s">
        <v>8</v>
      </c>
      <c r="M15" s="27" t="s">
        <v>7</v>
      </c>
      <c r="N15" s="8" t="s">
        <v>8</v>
      </c>
      <c r="O15" s="56"/>
      <c r="Q15" s="57"/>
    </row>
    <row r="16" spans="1:17" x14ac:dyDescent="0.4">
      <c r="A16" s="55"/>
      <c r="B16" s="55"/>
      <c r="C16" s="55"/>
      <c r="D16" s="55"/>
      <c r="E16" s="55"/>
      <c r="F16" s="55"/>
      <c r="G16" s="27" t="s">
        <v>25</v>
      </c>
      <c r="H16" s="27" t="s">
        <v>24</v>
      </c>
      <c r="I16" s="7" t="s">
        <v>23</v>
      </c>
      <c r="J16" s="9" t="s">
        <v>22</v>
      </c>
      <c r="K16" s="7" t="s">
        <v>21</v>
      </c>
      <c r="L16" s="7" t="s">
        <v>20</v>
      </c>
      <c r="M16" s="7" t="s">
        <v>18</v>
      </c>
      <c r="N16" s="8" t="s">
        <v>19</v>
      </c>
      <c r="O16" s="27" t="s">
        <v>93</v>
      </c>
      <c r="Q16" s="57"/>
    </row>
    <row r="17" spans="1:17" ht="13.5" customHeight="1" x14ac:dyDescent="0.4">
      <c r="A17" s="10"/>
      <c r="B17" s="10"/>
      <c r="C17" s="10"/>
      <c r="D17" s="10"/>
      <c r="E17" s="10"/>
      <c r="F17" s="29"/>
      <c r="G17" s="11"/>
      <c r="H17" s="11"/>
      <c r="I17" s="11"/>
      <c r="J17" s="12">
        <f t="shared" ref="J17:J22" si="0">G17-H17+I17</f>
        <v>0</v>
      </c>
      <c r="K17" s="11"/>
      <c r="L17" s="12">
        <f>ROUNDDOWN(J17*K17,0)</f>
        <v>0</v>
      </c>
      <c r="M17" s="11"/>
      <c r="N17" s="13">
        <f>ROUNDDOWN(J17*M17,0)</f>
        <v>0</v>
      </c>
      <c r="O17" s="14">
        <f t="shared" ref="O17:O22" si="1">G17+I17</f>
        <v>0</v>
      </c>
      <c r="Q17" s="57"/>
    </row>
    <row r="18" spans="1:17" ht="13.5" customHeight="1" x14ac:dyDescent="0.4">
      <c r="A18" s="10"/>
      <c r="B18" s="10"/>
      <c r="C18" s="10"/>
      <c r="D18" s="10"/>
      <c r="E18" s="10"/>
      <c r="F18" s="29"/>
      <c r="G18" s="11"/>
      <c r="H18" s="11"/>
      <c r="I18" s="11"/>
      <c r="J18" s="12">
        <f t="shared" si="0"/>
        <v>0</v>
      </c>
      <c r="K18" s="11"/>
      <c r="L18" s="12">
        <f t="shared" ref="L18:L22" si="2">ROUNDDOWN(J18*K18,0)</f>
        <v>0</v>
      </c>
      <c r="M18" s="11"/>
      <c r="N18" s="13">
        <f t="shared" ref="N18:N26" si="3">ROUNDDOWN(J18*M18,0)</f>
        <v>0</v>
      </c>
      <c r="O18" s="14">
        <f t="shared" si="1"/>
        <v>0</v>
      </c>
      <c r="Q18" s="57" t="s">
        <v>91</v>
      </c>
    </row>
    <row r="19" spans="1:17" ht="13.5" customHeight="1" x14ac:dyDescent="0.4">
      <c r="A19" s="10"/>
      <c r="B19" s="10"/>
      <c r="C19" s="10"/>
      <c r="D19" s="10"/>
      <c r="E19" s="10"/>
      <c r="F19" s="29"/>
      <c r="G19" s="11"/>
      <c r="H19" s="11"/>
      <c r="I19" s="11"/>
      <c r="J19" s="12">
        <f t="shared" si="0"/>
        <v>0</v>
      </c>
      <c r="K19" s="11"/>
      <c r="L19" s="12">
        <f t="shared" si="2"/>
        <v>0</v>
      </c>
      <c r="M19" s="11"/>
      <c r="N19" s="13">
        <f t="shared" si="3"/>
        <v>0</v>
      </c>
      <c r="O19" s="14">
        <f t="shared" si="1"/>
        <v>0</v>
      </c>
      <c r="Q19" s="57"/>
    </row>
    <row r="20" spans="1:17" ht="13.5" customHeight="1" x14ac:dyDescent="0.4">
      <c r="A20" s="10"/>
      <c r="B20" s="10"/>
      <c r="C20" s="10"/>
      <c r="D20" s="10"/>
      <c r="E20" s="10"/>
      <c r="F20" s="29"/>
      <c r="G20" s="11"/>
      <c r="H20" s="11"/>
      <c r="I20" s="11"/>
      <c r="J20" s="12">
        <f t="shared" si="0"/>
        <v>0</v>
      </c>
      <c r="K20" s="11"/>
      <c r="L20" s="12">
        <f t="shared" si="2"/>
        <v>0</v>
      </c>
      <c r="M20" s="11"/>
      <c r="N20" s="13">
        <f t="shared" si="3"/>
        <v>0</v>
      </c>
      <c r="O20" s="14">
        <f t="shared" si="1"/>
        <v>0</v>
      </c>
      <c r="Q20" s="57"/>
    </row>
    <row r="21" spans="1:17" ht="13.5" customHeight="1" x14ac:dyDescent="0.4">
      <c r="A21" s="10"/>
      <c r="B21" s="10"/>
      <c r="C21" s="10"/>
      <c r="D21" s="10"/>
      <c r="E21" s="10"/>
      <c r="F21" s="29"/>
      <c r="G21" s="11"/>
      <c r="H21" s="11"/>
      <c r="I21" s="11"/>
      <c r="J21" s="12">
        <f t="shared" si="0"/>
        <v>0</v>
      </c>
      <c r="K21" s="11"/>
      <c r="L21" s="12">
        <f t="shared" si="2"/>
        <v>0</v>
      </c>
      <c r="M21" s="11"/>
      <c r="N21" s="13">
        <f t="shared" si="3"/>
        <v>0</v>
      </c>
      <c r="O21" s="14">
        <f t="shared" si="1"/>
        <v>0</v>
      </c>
      <c r="Q21" s="58"/>
    </row>
    <row r="22" spans="1:17" ht="13.5" customHeight="1" x14ac:dyDescent="0.4">
      <c r="A22" s="10"/>
      <c r="B22" s="10"/>
      <c r="C22" s="10"/>
      <c r="D22" s="10"/>
      <c r="E22" s="10"/>
      <c r="F22" s="29"/>
      <c r="G22" s="11"/>
      <c r="H22" s="11"/>
      <c r="I22" s="11"/>
      <c r="J22" s="12">
        <f t="shared" si="0"/>
        <v>0</v>
      </c>
      <c r="K22" s="11"/>
      <c r="L22" s="12">
        <f t="shared" si="2"/>
        <v>0</v>
      </c>
      <c r="M22" s="11"/>
      <c r="N22" s="13">
        <f t="shared" si="3"/>
        <v>0</v>
      </c>
      <c r="O22" s="14">
        <f t="shared" si="1"/>
        <v>0</v>
      </c>
    </row>
    <row r="23" spans="1:17" ht="13.5" customHeight="1" x14ac:dyDescent="0.4">
      <c r="A23" s="15" t="s">
        <v>11</v>
      </c>
      <c r="B23" s="16" t="s">
        <v>41</v>
      </c>
      <c r="C23" s="16" t="s">
        <v>41</v>
      </c>
      <c r="D23" s="16" t="s">
        <v>41</v>
      </c>
      <c r="E23" s="16" t="s">
        <v>41</v>
      </c>
      <c r="F23" s="16" t="s">
        <v>41</v>
      </c>
      <c r="G23" s="17" t="s">
        <v>41</v>
      </c>
      <c r="H23" s="17" t="s">
        <v>41</v>
      </c>
      <c r="I23" s="17" t="s">
        <v>41</v>
      </c>
      <c r="J23" s="17" t="s">
        <v>41</v>
      </c>
      <c r="K23" s="17" t="s">
        <v>41</v>
      </c>
      <c r="L23" s="14">
        <f>SUM(L17:L22)</f>
        <v>0</v>
      </c>
      <c r="M23" s="17" t="s">
        <v>41</v>
      </c>
      <c r="N23" s="18">
        <f>SUM(N17:N22)</f>
        <v>0</v>
      </c>
      <c r="O23" s="17" t="s">
        <v>41</v>
      </c>
    </row>
    <row r="24" spans="1:17" ht="13.5" customHeight="1" x14ac:dyDescent="0.4">
      <c r="A24" s="10"/>
      <c r="B24" s="10"/>
      <c r="C24" s="29"/>
      <c r="D24" s="29"/>
      <c r="E24" s="29"/>
      <c r="F24" s="29"/>
      <c r="G24" s="11"/>
      <c r="H24" s="11"/>
      <c r="I24" s="11"/>
      <c r="J24" s="12">
        <f>G24-H24+I24</f>
        <v>0</v>
      </c>
      <c r="K24" s="11"/>
      <c r="L24" s="12">
        <f>ROUNDDOWN(J24*K24,0)</f>
        <v>0</v>
      </c>
      <c r="M24" s="11"/>
      <c r="N24" s="13">
        <f t="shared" si="3"/>
        <v>0</v>
      </c>
      <c r="O24" s="14">
        <f>G24+I24</f>
        <v>0</v>
      </c>
    </row>
    <row r="25" spans="1:17" ht="13.5" customHeight="1" x14ac:dyDescent="0.4">
      <c r="A25" s="10"/>
      <c r="B25" s="10"/>
      <c r="C25" s="10"/>
      <c r="D25" s="10"/>
      <c r="E25" s="10"/>
      <c r="F25" s="29"/>
      <c r="G25" s="11"/>
      <c r="H25" s="11"/>
      <c r="I25" s="11"/>
      <c r="J25" s="12">
        <f>G25-H25+I25</f>
        <v>0</v>
      </c>
      <c r="K25" s="11"/>
      <c r="L25" s="12">
        <f t="shared" ref="L25:L26" si="4">ROUNDDOWN(J25*K25,0)</f>
        <v>0</v>
      </c>
      <c r="M25" s="11"/>
      <c r="N25" s="13">
        <f t="shared" si="3"/>
        <v>0</v>
      </c>
      <c r="O25" s="14">
        <f>G25+I25</f>
        <v>0</v>
      </c>
    </row>
    <row r="26" spans="1:17" ht="13.5" customHeight="1" x14ac:dyDescent="0.4">
      <c r="A26" s="10"/>
      <c r="B26" s="10"/>
      <c r="C26" s="10"/>
      <c r="D26" s="10"/>
      <c r="E26" s="10"/>
      <c r="F26" s="29"/>
      <c r="G26" s="11"/>
      <c r="H26" s="11"/>
      <c r="I26" s="11"/>
      <c r="J26" s="12">
        <f>G26-H26+I26</f>
        <v>0</v>
      </c>
      <c r="K26" s="11"/>
      <c r="L26" s="12">
        <f t="shared" si="4"/>
        <v>0</v>
      </c>
      <c r="M26" s="11"/>
      <c r="N26" s="13">
        <f t="shared" si="3"/>
        <v>0</v>
      </c>
      <c r="O26" s="14">
        <f>G26+I26</f>
        <v>0</v>
      </c>
    </row>
    <row r="27" spans="1:17" ht="13.5" customHeight="1" x14ac:dyDescent="0.4">
      <c r="A27" s="15" t="s">
        <v>12</v>
      </c>
      <c r="B27" s="16" t="s">
        <v>41</v>
      </c>
      <c r="C27" s="16" t="s">
        <v>41</v>
      </c>
      <c r="D27" s="16" t="s">
        <v>41</v>
      </c>
      <c r="E27" s="16" t="s">
        <v>41</v>
      </c>
      <c r="F27" s="16" t="s">
        <v>41</v>
      </c>
      <c r="G27" s="17" t="s">
        <v>41</v>
      </c>
      <c r="H27" s="17" t="s">
        <v>41</v>
      </c>
      <c r="I27" s="17" t="s">
        <v>41</v>
      </c>
      <c r="J27" s="17" t="s">
        <v>41</v>
      </c>
      <c r="K27" s="17" t="s">
        <v>41</v>
      </c>
      <c r="L27" s="14">
        <f>SUM(L24:L26)</f>
        <v>0</v>
      </c>
      <c r="M27" s="17" t="s">
        <v>41</v>
      </c>
      <c r="N27" s="18">
        <f>SUM(N24:N26)</f>
        <v>0</v>
      </c>
      <c r="O27" s="17" t="s">
        <v>41</v>
      </c>
    </row>
    <row r="28" spans="1:17" ht="13.5" customHeight="1" x14ac:dyDescent="0.4">
      <c r="A28" s="15" t="s">
        <v>13</v>
      </c>
      <c r="B28" s="16" t="s">
        <v>41</v>
      </c>
      <c r="C28" s="16" t="s">
        <v>41</v>
      </c>
      <c r="D28" s="16" t="s">
        <v>41</v>
      </c>
      <c r="E28" s="16" t="s">
        <v>41</v>
      </c>
      <c r="F28" s="16" t="s">
        <v>41</v>
      </c>
      <c r="G28" s="17" t="s">
        <v>41</v>
      </c>
      <c r="H28" s="17" t="s">
        <v>41</v>
      </c>
      <c r="I28" s="17" t="s">
        <v>41</v>
      </c>
      <c r="J28" s="17" t="s">
        <v>41</v>
      </c>
      <c r="K28" s="17" t="s">
        <v>41</v>
      </c>
      <c r="L28" s="14">
        <f>L23+L27</f>
        <v>0</v>
      </c>
      <c r="M28" s="17" t="s">
        <v>41</v>
      </c>
      <c r="N28" s="18">
        <f>SUM(N23,N27)</f>
        <v>0</v>
      </c>
      <c r="O28" s="17" t="s">
        <v>41</v>
      </c>
    </row>
    <row r="29" spans="1:17" ht="13.5" customHeight="1" x14ac:dyDescent="0.4">
      <c r="A29" s="19"/>
      <c r="B29" s="19" t="s">
        <v>14</v>
      </c>
      <c r="C29" s="31" t="s">
        <v>41</v>
      </c>
      <c r="D29" s="31" t="s">
        <v>41</v>
      </c>
      <c r="E29" s="31" t="s">
        <v>41</v>
      </c>
      <c r="F29" s="31" t="s">
        <v>40</v>
      </c>
      <c r="G29" s="20">
        <v>1</v>
      </c>
      <c r="H29" s="20">
        <v>0</v>
      </c>
      <c r="I29" s="20">
        <v>0</v>
      </c>
      <c r="J29" s="12">
        <f>G29-H29+I29</f>
        <v>1</v>
      </c>
      <c r="K29" s="11"/>
      <c r="L29" s="12">
        <f t="shared" ref="L29" si="5">ROUNDDOWN(J29*K29,0)</f>
        <v>0</v>
      </c>
      <c r="M29" s="11"/>
      <c r="N29" s="13">
        <f t="shared" ref="N29" si="6">ROUNDDOWN(J29*M29,0)</f>
        <v>0</v>
      </c>
      <c r="O29" s="14">
        <f>G29+I29</f>
        <v>1</v>
      </c>
    </row>
    <row r="30" spans="1:17" ht="13.5" customHeight="1" x14ac:dyDescent="0.4">
      <c r="A30" s="15" t="s">
        <v>15</v>
      </c>
      <c r="B30" s="16" t="s">
        <v>41</v>
      </c>
      <c r="C30" s="16" t="s">
        <v>41</v>
      </c>
      <c r="D30" s="16" t="s">
        <v>41</v>
      </c>
      <c r="E30" s="16" t="s">
        <v>41</v>
      </c>
      <c r="F30" s="16" t="s">
        <v>41</v>
      </c>
      <c r="G30" s="17" t="s">
        <v>41</v>
      </c>
      <c r="H30" s="17" t="s">
        <v>41</v>
      </c>
      <c r="I30" s="17" t="s">
        <v>41</v>
      </c>
      <c r="J30" s="17" t="s">
        <v>41</v>
      </c>
      <c r="K30" s="17" t="s">
        <v>41</v>
      </c>
      <c r="L30" s="14">
        <f>L28+L29</f>
        <v>0</v>
      </c>
      <c r="M30" s="17" t="s">
        <v>41</v>
      </c>
      <c r="N30" s="18">
        <f>N28+N29</f>
        <v>0</v>
      </c>
      <c r="O30" s="17" t="s">
        <v>41</v>
      </c>
    </row>
    <row r="31" spans="1:17" ht="13.5" customHeight="1" thickBot="1" x14ac:dyDescent="0.45">
      <c r="A31" s="19"/>
      <c r="B31" s="19" t="s">
        <v>16</v>
      </c>
      <c r="C31" s="31" t="s">
        <v>73</v>
      </c>
      <c r="D31" s="31" t="s">
        <v>41</v>
      </c>
      <c r="E31" s="31" t="s">
        <v>41</v>
      </c>
      <c r="F31" s="31" t="s">
        <v>40</v>
      </c>
      <c r="G31" s="20">
        <v>1</v>
      </c>
      <c r="H31" s="20">
        <v>0</v>
      </c>
      <c r="I31" s="20">
        <v>0</v>
      </c>
      <c r="J31" s="12">
        <f>G31-H31+I31</f>
        <v>1</v>
      </c>
      <c r="K31" s="21"/>
      <c r="L31" s="12">
        <f t="shared" ref="L31" si="7">ROUNDDOWN(J31*K31,0)</f>
        <v>0</v>
      </c>
      <c r="M31" s="21"/>
      <c r="N31" s="13">
        <f t="shared" ref="N31" si="8">ROUNDDOWN(J31*M31,0)</f>
        <v>0</v>
      </c>
      <c r="O31" s="14">
        <f>G31+I31</f>
        <v>1</v>
      </c>
    </row>
    <row r="32" spans="1:17" ht="13.5" customHeight="1" thickTop="1" thickBot="1" x14ac:dyDescent="0.45">
      <c r="A32" s="15" t="s">
        <v>17</v>
      </c>
      <c r="B32" s="16" t="s">
        <v>41</v>
      </c>
      <c r="C32" s="16" t="s">
        <v>41</v>
      </c>
      <c r="D32" s="16" t="s">
        <v>41</v>
      </c>
      <c r="E32" s="16" t="s">
        <v>41</v>
      </c>
      <c r="F32" s="16" t="s">
        <v>41</v>
      </c>
      <c r="G32" s="17" t="s">
        <v>41</v>
      </c>
      <c r="H32" s="17" t="s">
        <v>41</v>
      </c>
      <c r="I32" s="17" t="s">
        <v>41</v>
      </c>
      <c r="J32" s="22" t="s">
        <v>41</v>
      </c>
      <c r="K32" s="23" t="s">
        <v>48</v>
      </c>
      <c r="L32" s="24">
        <f>L30+L31</f>
        <v>0</v>
      </c>
      <c r="M32" s="23" t="s">
        <v>49</v>
      </c>
      <c r="N32" s="25">
        <f>N30+N31</f>
        <v>0</v>
      </c>
      <c r="O32" s="17" t="s">
        <v>41</v>
      </c>
    </row>
    <row r="33" spans="12:15" ht="14.25" thickTop="1" x14ac:dyDescent="0.4">
      <c r="L33" s="26"/>
      <c r="N33" s="26"/>
      <c r="O33" s="26"/>
    </row>
  </sheetData>
  <mergeCells count="51">
    <mergeCell ref="O14:O15"/>
    <mergeCell ref="Q14:Q17"/>
    <mergeCell ref="Q18:Q21"/>
    <mergeCell ref="G14:G15"/>
    <mergeCell ref="H14:H15"/>
    <mergeCell ref="I14:I15"/>
    <mergeCell ref="J14:J15"/>
    <mergeCell ref="K14:L14"/>
    <mergeCell ref="M14:N14"/>
    <mergeCell ref="A11:B11"/>
    <mergeCell ref="C11:F11"/>
    <mergeCell ref="A12:B12"/>
    <mergeCell ref="C12:F12"/>
    <mergeCell ref="A14:A16"/>
    <mergeCell ref="B14:B16"/>
    <mergeCell ref="C14:C16"/>
    <mergeCell ref="D14:D16"/>
    <mergeCell ref="E14:E16"/>
    <mergeCell ref="F14:F16"/>
    <mergeCell ref="A9:B9"/>
    <mergeCell ref="C9:F9"/>
    <mergeCell ref="H9:I9"/>
    <mergeCell ref="J9:K9"/>
    <mergeCell ref="A10:B10"/>
    <mergeCell ref="C10:F10"/>
    <mergeCell ref="H10:I10"/>
    <mergeCell ref="J10:K10"/>
    <mergeCell ref="L7:N7"/>
    <mergeCell ref="A8:B8"/>
    <mergeCell ref="C8:F8"/>
    <mergeCell ref="H8:I8"/>
    <mergeCell ref="J8:K8"/>
    <mergeCell ref="L8:N8"/>
    <mergeCell ref="A6:B6"/>
    <mergeCell ref="C6:F6"/>
    <mergeCell ref="H6:I6"/>
    <mergeCell ref="J6:K6"/>
    <mergeCell ref="A7:B7"/>
    <mergeCell ref="C7:F7"/>
    <mergeCell ref="H7:I7"/>
    <mergeCell ref="J7:K7"/>
    <mergeCell ref="A5:B5"/>
    <mergeCell ref="C5:F5"/>
    <mergeCell ref="H5:I5"/>
    <mergeCell ref="J5:K5"/>
    <mergeCell ref="A1:N1"/>
    <mergeCell ref="A4:B4"/>
    <mergeCell ref="C4:F4"/>
    <mergeCell ref="H4:I4"/>
    <mergeCell ref="J4:K4"/>
    <mergeCell ref="A2:N2"/>
  </mergeCells>
  <phoneticPr fontId="1"/>
  <printOptions horizontalCentered="1"/>
  <pageMargins left="0.70866141732283472" right="0.70866141732283472" top="0.55118110236220474" bottom="0.35433070866141736" header="0.31496062992125984" footer="0.31496062992125984"/>
  <pageSetup paperSize="9" scale="8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
  <sheetViews>
    <sheetView view="pageBreakPreview" zoomScaleNormal="100" zoomScaleSheetLayoutView="100" workbookViewId="0">
      <selection activeCell="H13" sqref="H13"/>
    </sheetView>
  </sheetViews>
  <sheetFormatPr defaultRowHeight="13.5" x14ac:dyDescent="0.4"/>
  <cols>
    <col min="1" max="15" width="10.625" style="1" customWidth="1"/>
    <col min="16" max="16" width="2.625" style="1" customWidth="1"/>
    <col min="17" max="17" width="85.875" style="1" customWidth="1"/>
    <col min="18" max="16384" width="9" style="1"/>
  </cols>
  <sheetData>
    <row r="1" spans="1:17" ht="23.25" customHeight="1" x14ac:dyDescent="0.4">
      <c r="A1" s="37" t="s">
        <v>100</v>
      </c>
      <c r="B1" s="37"/>
      <c r="C1" s="37"/>
      <c r="D1" s="37"/>
      <c r="E1" s="37"/>
      <c r="F1" s="37"/>
      <c r="G1" s="37"/>
      <c r="H1" s="37"/>
      <c r="I1" s="37"/>
      <c r="J1" s="37"/>
      <c r="K1" s="37"/>
      <c r="L1" s="37"/>
      <c r="M1" s="37"/>
      <c r="N1" s="37"/>
      <c r="O1" s="28"/>
    </row>
    <row r="2" spans="1:17" ht="14.25" x14ac:dyDescent="0.4">
      <c r="A2" s="39" t="s">
        <v>101</v>
      </c>
      <c r="B2" s="39"/>
      <c r="C2" s="39"/>
      <c r="D2" s="39"/>
      <c r="E2" s="39"/>
      <c r="F2" s="39"/>
      <c r="G2" s="39"/>
      <c r="H2" s="39"/>
      <c r="I2" s="39"/>
      <c r="J2" s="39"/>
      <c r="K2" s="39"/>
      <c r="L2" s="39"/>
      <c r="M2" s="39"/>
      <c r="N2" s="39"/>
      <c r="O2" s="32"/>
      <c r="Q2" s="2" t="s">
        <v>89</v>
      </c>
    </row>
    <row r="3" spans="1:17" ht="13.5" customHeight="1" x14ac:dyDescent="0.4">
      <c r="H3" s="28"/>
      <c r="I3" s="28"/>
      <c r="J3" s="28"/>
      <c r="K3" s="28"/>
      <c r="L3" s="28"/>
      <c r="M3" s="28"/>
      <c r="N3" s="28"/>
      <c r="Q3" s="3" t="s">
        <v>103</v>
      </c>
    </row>
    <row r="4" spans="1:17" x14ac:dyDescent="0.4">
      <c r="A4" s="40" t="s">
        <v>27</v>
      </c>
      <c r="B4" s="40"/>
      <c r="C4" s="35" t="s">
        <v>36</v>
      </c>
      <c r="D4" s="35"/>
      <c r="E4" s="35"/>
      <c r="F4" s="35"/>
      <c r="H4" s="34" t="s">
        <v>94</v>
      </c>
      <c r="I4" s="34"/>
      <c r="J4" s="38" t="s">
        <v>95</v>
      </c>
      <c r="K4" s="38"/>
      <c r="Q4" s="3" t="s">
        <v>81</v>
      </c>
    </row>
    <row r="5" spans="1:17" x14ac:dyDescent="0.4">
      <c r="A5" s="40" t="s">
        <v>32</v>
      </c>
      <c r="B5" s="40"/>
      <c r="C5" s="35" t="s">
        <v>35</v>
      </c>
      <c r="D5" s="35"/>
      <c r="E5" s="35"/>
      <c r="F5" s="35"/>
      <c r="H5" s="34" t="s">
        <v>28</v>
      </c>
      <c r="I5" s="34"/>
      <c r="J5" s="36">
        <f>IFERROR(ROUNDDOWN(L32*C12,-4),"")</f>
        <v>29160000</v>
      </c>
      <c r="K5" s="36"/>
      <c r="L5" s="1" t="s">
        <v>51</v>
      </c>
      <c r="Q5" s="3" t="s">
        <v>82</v>
      </c>
    </row>
    <row r="6" spans="1:17" x14ac:dyDescent="0.4">
      <c r="A6" s="40" t="s">
        <v>31</v>
      </c>
      <c r="B6" s="40"/>
      <c r="C6" s="35" t="s">
        <v>37</v>
      </c>
      <c r="D6" s="35"/>
      <c r="E6" s="35"/>
      <c r="F6" s="35"/>
      <c r="H6" s="34" t="s">
        <v>29</v>
      </c>
      <c r="I6" s="34"/>
      <c r="J6" s="36">
        <f>IFERROR(ROUNDDOWN(N32*C12,-4),"")</f>
        <v>29930000</v>
      </c>
      <c r="K6" s="36"/>
      <c r="L6" s="1" t="s">
        <v>52</v>
      </c>
      <c r="O6" s="30"/>
      <c r="Q6" s="3" t="s">
        <v>83</v>
      </c>
    </row>
    <row r="7" spans="1:17" x14ac:dyDescent="0.4">
      <c r="A7" s="40" t="s">
        <v>33</v>
      </c>
      <c r="B7" s="40"/>
      <c r="C7" s="35" t="s">
        <v>38</v>
      </c>
      <c r="D7" s="35"/>
      <c r="E7" s="35"/>
      <c r="F7" s="35"/>
      <c r="H7" s="40" t="s">
        <v>30</v>
      </c>
      <c r="I7" s="40"/>
      <c r="J7" s="36">
        <f>IFERROR(J5*0.01,"")</f>
        <v>291600</v>
      </c>
      <c r="K7" s="36"/>
      <c r="L7" s="41" t="s">
        <v>42</v>
      </c>
      <c r="M7" s="42"/>
      <c r="N7" s="42"/>
      <c r="O7" s="30"/>
      <c r="Q7" s="3" t="s">
        <v>84</v>
      </c>
    </row>
    <row r="8" spans="1:17" ht="14.25" thickBot="1" x14ac:dyDescent="0.45">
      <c r="A8" s="40" t="s">
        <v>34</v>
      </c>
      <c r="B8" s="40"/>
      <c r="C8" s="35" t="s">
        <v>39</v>
      </c>
      <c r="D8" s="35"/>
      <c r="E8" s="35"/>
      <c r="F8" s="35"/>
      <c r="H8" s="43" t="s">
        <v>53</v>
      </c>
      <c r="I8" s="43"/>
      <c r="J8" s="44">
        <f>IFERROR(J6-J5,"")</f>
        <v>770000</v>
      </c>
      <c r="K8" s="44"/>
      <c r="L8" s="41" t="str">
        <f>IFERROR(IF(J6-J5&gt;J7,"※受発注者負担額を超えるため適用可","※受発注者負担額を超えないため適用不可"),"")</f>
        <v>※受発注者負担額を超えるため適用可</v>
      </c>
      <c r="M8" s="42"/>
      <c r="N8" s="42"/>
      <c r="O8" s="4"/>
      <c r="Q8" s="3" t="s">
        <v>85</v>
      </c>
    </row>
    <row r="9" spans="1:17" ht="14.25" thickTop="1" x14ac:dyDescent="0.4">
      <c r="A9" s="64" t="s">
        <v>45</v>
      </c>
      <c r="B9" s="65"/>
      <c r="C9" s="45">
        <v>66968000</v>
      </c>
      <c r="D9" s="45"/>
      <c r="E9" s="45"/>
      <c r="F9" s="45"/>
      <c r="H9" s="46" t="s">
        <v>46</v>
      </c>
      <c r="I9" s="47"/>
      <c r="J9" s="48">
        <f>IFERROR(IF(J6-J5&gt;J5*0.01,ROUNDDOWN(J6-J5-J7,-4),"適用不可"),"")</f>
        <v>470000</v>
      </c>
      <c r="K9" s="49"/>
      <c r="L9" s="4"/>
      <c r="M9" s="4"/>
      <c r="N9" s="4"/>
      <c r="O9" s="4"/>
      <c r="Q9" s="3" t="s">
        <v>86</v>
      </c>
    </row>
    <row r="10" spans="1:17" ht="14.25" thickBot="1" x14ac:dyDescent="0.45">
      <c r="A10" s="40" t="s">
        <v>43</v>
      </c>
      <c r="B10" s="40"/>
      <c r="C10" s="45">
        <v>64350000</v>
      </c>
      <c r="D10" s="45"/>
      <c r="E10" s="45"/>
      <c r="F10" s="45"/>
      <c r="H10" s="50" t="s">
        <v>47</v>
      </c>
      <c r="I10" s="51"/>
      <c r="J10" s="52">
        <f>IFERROR(IF(J6-J5&gt;J5*0.01,J9*1.1,"適用不可"),"")</f>
        <v>517000.00000000006</v>
      </c>
      <c r="K10" s="53"/>
      <c r="L10" s="4"/>
      <c r="M10" s="4"/>
      <c r="N10" s="4"/>
      <c r="Q10" s="3" t="s">
        <v>87</v>
      </c>
    </row>
    <row r="11" spans="1:17" ht="14.25" thickTop="1" x14ac:dyDescent="0.4">
      <c r="A11" s="40" t="s">
        <v>44</v>
      </c>
      <c r="B11" s="40"/>
      <c r="C11" s="45">
        <v>64350000</v>
      </c>
      <c r="D11" s="45"/>
      <c r="E11" s="45"/>
      <c r="F11" s="45"/>
      <c r="H11" s="5" t="s">
        <v>10</v>
      </c>
      <c r="Q11" s="6" t="s">
        <v>88</v>
      </c>
    </row>
    <row r="12" spans="1:17" ht="13.5" customHeight="1" x14ac:dyDescent="0.4">
      <c r="A12" s="40" t="s">
        <v>50</v>
      </c>
      <c r="B12" s="40"/>
      <c r="C12" s="54">
        <f>IFERROR(ROUNDDOWN(C10/C9,6),"")</f>
        <v>0.96090600000000004</v>
      </c>
      <c r="D12" s="54"/>
      <c r="E12" s="54"/>
      <c r="F12" s="54"/>
      <c r="H12" s="5" t="s">
        <v>99</v>
      </c>
    </row>
    <row r="13" spans="1:17" x14ac:dyDescent="0.4">
      <c r="Q13" s="2" t="s">
        <v>102</v>
      </c>
    </row>
    <row r="14" spans="1:17" ht="13.5" customHeight="1" x14ac:dyDescent="0.4">
      <c r="A14" s="55" t="s">
        <v>0</v>
      </c>
      <c r="B14" s="55" t="s">
        <v>1</v>
      </c>
      <c r="C14" s="55" t="s">
        <v>2</v>
      </c>
      <c r="D14" s="55" t="s">
        <v>3</v>
      </c>
      <c r="E14" s="55" t="s">
        <v>4</v>
      </c>
      <c r="F14" s="55" t="s">
        <v>5</v>
      </c>
      <c r="G14" s="59" t="s">
        <v>9</v>
      </c>
      <c r="H14" s="59" t="s">
        <v>6</v>
      </c>
      <c r="I14" s="59" t="s">
        <v>98</v>
      </c>
      <c r="J14" s="59" t="s">
        <v>26</v>
      </c>
      <c r="K14" s="62" t="s">
        <v>96</v>
      </c>
      <c r="L14" s="62"/>
      <c r="M14" s="62" t="s">
        <v>97</v>
      </c>
      <c r="N14" s="63"/>
      <c r="O14" s="56" t="s">
        <v>92</v>
      </c>
      <c r="Q14" s="57" t="s">
        <v>90</v>
      </c>
    </row>
    <row r="15" spans="1:17" x14ac:dyDescent="0.4">
      <c r="A15" s="55"/>
      <c r="B15" s="55"/>
      <c r="C15" s="55"/>
      <c r="D15" s="55"/>
      <c r="E15" s="55"/>
      <c r="F15" s="55"/>
      <c r="G15" s="60"/>
      <c r="H15" s="60"/>
      <c r="I15" s="61"/>
      <c r="J15" s="61"/>
      <c r="K15" s="27" t="s">
        <v>7</v>
      </c>
      <c r="L15" s="7" t="s">
        <v>8</v>
      </c>
      <c r="M15" s="27" t="s">
        <v>7</v>
      </c>
      <c r="N15" s="8" t="s">
        <v>8</v>
      </c>
      <c r="O15" s="56"/>
      <c r="Q15" s="57"/>
    </row>
    <row r="16" spans="1:17" x14ac:dyDescent="0.4">
      <c r="A16" s="55"/>
      <c r="B16" s="55"/>
      <c r="C16" s="55"/>
      <c r="D16" s="55"/>
      <c r="E16" s="55"/>
      <c r="F16" s="55"/>
      <c r="G16" s="27" t="s">
        <v>25</v>
      </c>
      <c r="H16" s="27" t="s">
        <v>24</v>
      </c>
      <c r="I16" s="7" t="s">
        <v>23</v>
      </c>
      <c r="J16" s="9" t="s">
        <v>22</v>
      </c>
      <c r="K16" s="7" t="s">
        <v>21</v>
      </c>
      <c r="L16" s="7" t="s">
        <v>20</v>
      </c>
      <c r="M16" s="7" t="s">
        <v>18</v>
      </c>
      <c r="N16" s="8" t="s">
        <v>19</v>
      </c>
      <c r="O16" s="27" t="s">
        <v>93</v>
      </c>
      <c r="Q16" s="57"/>
    </row>
    <row r="17" spans="1:17" x14ac:dyDescent="0.4">
      <c r="A17" s="10" t="s">
        <v>54</v>
      </c>
      <c r="B17" s="10" t="s">
        <v>55</v>
      </c>
      <c r="C17" s="10" t="s">
        <v>56</v>
      </c>
      <c r="D17" s="10" t="s">
        <v>58</v>
      </c>
      <c r="E17" s="10"/>
      <c r="F17" s="29" t="s">
        <v>60</v>
      </c>
      <c r="G17" s="11">
        <v>3000</v>
      </c>
      <c r="H17" s="11">
        <v>3000</v>
      </c>
      <c r="I17" s="11">
        <v>0</v>
      </c>
      <c r="J17" s="12">
        <f t="shared" ref="J17:J22" si="0">G17-H17+I17</f>
        <v>0</v>
      </c>
      <c r="K17" s="11">
        <v>300</v>
      </c>
      <c r="L17" s="12">
        <f>ROUNDDOWN(J17*K17,0)</f>
        <v>0</v>
      </c>
      <c r="M17" s="11">
        <v>310</v>
      </c>
      <c r="N17" s="13">
        <f>ROUNDDOWN(J17*M17,0)</f>
        <v>0</v>
      </c>
      <c r="O17" s="14">
        <f t="shared" ref="O17:O22" si="1">G17+I17</f>
        <v>3000</v>
      </c>
      <c r="Q17" s="57"/>
    </row>
    <row r="18" spans="1:17" ht="13.5" customHeight="1" x14ac:dyDescent="0.4">
      <c r="A18" s="10"/>
      <c r="B18" s="10"/>
      <c r="C18" s="10" t="s">
        <v>57</v>
      </c>
      <c r="D18" s="10" t="s">
        <v>59</v>
      </c>
      <c r="E18" s="10" t="s">
        <v>72</v>
      </c>
      <c r="F18" s="29" t="s">
        <v>60</v>
      </c>
      <c r="G18" s="11">
        <v>3000</v>
      </c>
      <c r="H18" s="11">
        <v>3000</v>
      </c>
      <c r="I18" s="11">
        <v>0</v>
      </c>
      <c r="J18" s="12">
        <f t="shared" si="0"/>
        <v>0</v>
      </c>
      <c r="K18" s="11">
        <v>2000</v>
      </c>
      <c r="L18" s="12">
        <f t="shared" ref="L18:L22" si="2">ROUNDDOWN(J18*K18,0)</f>
        <v>0</v>
      </c>
      <c r="M18" s="11">
        <v>2060</v>
      </c>
      <c r="N18" s="13">
        <f t="shared" ref="N18:N26" si="3">ROUNDDOWN(J18*M18,0)</f>
        <v>0</v>
      </c>
      <c r="O18" s="14">
        <f t="shared" si="1"/>
        <v>3000</v>
      </c>
      <c r="Q18" s="57" t="s">
        <v>91</v>
      </c>
    </row>
    <row r="19" spans="1:17" x14ac:dyDescent="0.4">
      <c r="A19" s="10" t="s">
        <v>61</v>
      </c>
      <c r="B19" s="10" t="s">
        <v>62</v>
      </c>
      <c r="C19" s="10" t="s">
        <v>63</v>
      </c>
      <c r="D19" s="10" t="s">
        <v>64</v>
      </c>
      <c r="E19" s="10" t="s">
        <v>68</v>
      </c>
      <c r="F19" s="29" t="s">
        <v>71</v>
      </c>
      <c r="G19" s="11">
        <v>5000</v>
      </c>
      <c r="H19" s="11">
        <v>2000</v>
      </c>
      <c r="I19" s="11">
        <v>100</v>
      </c>
      <c r="J19" s="12">
        <f t="shared" si="0"/>
        <v>3100</v>
      </c>
      <c r="K19" s="11">
        <v>1200</v>
      </c>
      <c r="L19" s="12">
        <f t="shared" si="2"/>
        <v>3720000</v>
      </c>
      <c r="M19" s="11">
        <v>1240</v>
      </c>
      <c r="N19" s="13">
        <f t="shared" si="3"/>
        <v>3844000</v>
      </c>
      <c r="O19" s="14">
        <f t="shared" si="1"/>
        <v>5100</v>
      </c>
      <c r="Q19" s="57"/>
    </row>
    <row r="20" spans="1:17" x14ac:dyDescent="0.4">
      <c r="A20" s="10"/>
      <c r="B20" s="10"/>
      <c r="C20" s="10"/>
      <c r="D20" s="10" t="s">
        <v>65</v>
      </c>
      <c r="E20" s="10" t="s">
        <v>69</v>
      </c>
      <c r="F20" s="29" t="s">
        <v>71</v>
      </c>
      <c r="G20" s="11">
        <v>5000</v>
      </c>
      <c r="H20" s="11">
        <v>2000</v>
      </c>
      <c r="I20" s="11">
        <v>100</v>
      </c>
      <c r="J20" s="12">
        <f t="shared" si="0"/>
        <v>3100</v>
      </c>
      <c r="K20" s="11">
        <v>800</v>
      </c>
      <c r="L20" s="12">
        <f t="shared" si="2"/>
        <v>2480000</v>
      </c>
      <c r="M20" s="11">
        <v>820</v>
      </c>
      <c r="N20" s="13">
        <f t="shared" si="3"/>
        <v>2542000</v>
      </c>
      <c r="O20" s="14">
        <f t="shared" si="1"/>
        <v>5100</v>
      </c>
      <c r="Q20" s="57"/>
    </row>
    <row r="21" spans="1:17" x14ac:dyDescent="0.4">
      <c r="A21" s="10"/>
      <c r="B21" s="10"/>
      <c r="C21" s="10"/>
      <c r="D21" s="10" t="s">
        <v>66</v>
      </c>
      <c r="E21" s="10" t="s">
        <v>70</v>
      </c>
      <c r="F21" s="29" t="s">
        <v>71</v>
      </c>
      <c r="G21" s="11">
        <v>5000</v>
      </c>
      <c r="H21" s="11">
        <v>2000</v>
      </c>
      <c r="I21" s="11">
        <v>100</v>
      </c>
      <c r="J21" s="12">
        <f t="shared" si="0"/>
        <v>3100</v>
      </c>
      <c r="K21" s="11">
        <v>1800</v>
      </c>
      <c r="L21" s="12">
        <f t="shared" si="2"/>
        <v>5580000</v>
      </c>
      <c r="M21" s="11">
        <v>1850</v>
      </c>
      <c r="N21" s="13">
        <f t="shared" si="3"/>
        <v>5735000</v>
      </c>
      <c r="O21" s="14">
        <f t="shared" si="1"/>
        <v>5100</v>
      </c>
      <c r="Q21" s="58"/>
    </row>
    <row r="22" spans="1:17" x14ac:dyDescent="0.4">
      <c r="A22" s="10"/>
      <c r="B22" s="10"/>
      <c r="C22" s="10"/>
      <c r="D22" s="10" t="s">
        <v>67</v>
      </c>
      <c r="E22" s="10" t="s">
        <v>70</v>
      </c>
      <c r="F22" s="29" t="s">
        <v>71</v>
      </c>
      <c r="G22" s="11">
        <v>5000</v>
      </c>
      <c r="H22" s="11">
        <v>2000</v>
      </c>
      <c r="I22" s="11">
        <v>100</v>
      </c>
      <c r="J22" s="12">
        <f t="shared" si="0"/>
        <v>3100</v>
      </c>
      <c r="K22" s="11">
        <v>1700</v>
      </c>
      <c r="L22" s="12">
        <f t="shared" si="2"/>
        <v>5270000</v>
      </c>
      <c r="M22" s="11">
        <v>1750</v>
      </c>
      <c r="N22" s="13">
        <f t="shared" si="3"/>
        <v>5425000</v>
      </c>
      <c r="O22" s="14">
        <f t="shared" si="1"/>
        <v>5100</v>
      </c>
    </row>
    <row r="23" spans="1:17" x14ac:dyDescent="0.4">
      <c r="A23" s="15" t="s">
        <v>11</v>
      </c>
      <c r="B23" s="16" t="s">
        <v>41</v>
      </c>
      <c r="C23" s="16" t="s">
        <v>41</v>
      </c>
      <c r="D23" s="16" t="s">
        <v>41</v>
      </c>
      <c r="E23" s="16" t="s">
        <v>41</v>
      </c>
      <c r="F23" s="16" t="s">
        <v>41</v>
      </c>
      <c r="G23" s="17" t="s">
        <v>41</v>
      </c>
      <c r="H23" s="17" t="s">
        <v>41</v>
      </c>
      <c r="I23" s="17" t="s">
        <v>41</v>
      </c>
      <c r="J23" s="17" t="s">
        <v>41</v>
      </c>
      <c r="K23" s="17" t="s">
        <v>41</v>
      </c>
      <c r="L23" s="14">
        <f>SUM(L17:L22)</f>
        <v>17050000</v>
      </c>
      <c r="M23" s="17" t="s">
        <v>41</v>
      </c>
      <c r="N23" s="18">
        <f>SUM(N17:N22)</f>
        <v>17546000</v>
      </c>
      <c r="O23" s="17" t="s">
        <v>41</v>
      </c>
    </row>
    <row r="24" spans="1:17" x14ac:dyDescent="0.4">
      <c r="A24" s="10" t="s">
        <v>76</v>
      </c>
      <c r="B24" s="10" t="s">
        <v>74</v>
      </c>
      <c r="C24" s="29" t="s">
        <v>41</v>
      </c>
      <c r="D24" s="29" t="s">
        <v>41</v>
      </c>
      <c r="E24" s="29" t="s">
        <v>41</v>
      </c>
      <c r="F24" s="29" t="s">
        <v>40</v>
      </c>
      <c r="G24" s="11">
        <v>1</v>
      </c>
      <c r="H24" s="11">
        <v>0</v>
      </c>
      <c r="I24" s="11">
        <v>0</v>
      </c>
      <c r="J24" s="12">
        <f>G24-H24+I24</f>
        <v>1</v>
      </c>
      <c r="K24" s="11">
        <v>2200000</v>
      </c>
      <c r="L24" s="12">
        <f>ROUNDDOWN(J24*K24,0)</f>
        <v>2200000</v>
      </c>
      <c r="M24" s="11">
        <v>2300000</v>
      </c>
      <c r="N24" s="13">
        <f t="shared" si="3"/>
        <v>2300000</v>
      </c>
      <c r="O24" s="14">
        <f>G24+I24</f>
        <v>1</v>
      </c>
    </row>
    <row r="25" spans="1:17" x14ac:dyDescent="0.4">
      <c r="A25" s="10"/>
      <c r="B25" s="10" t="s">
        <v>75</v>
      </c>
      <c r="C25" s="10" t="s">
        <v>77</v>
      </c>
      <c r="D25" s="10" t="s">
        <v>78</v>
      </c>
      <c r="E25" s="10" t="s">
        <v>79</v>
      </c>
      <c r="F25" s="29" t="s">
        <v>40</v>
      </c>
      <c r="G25" s="11">
        <v>1</v>
      </c>
      <c r="H25" s="11">
        <v>0</v>
      </c>
      <c r="I25" s="11">
        <v>0</v>
      </c>
      <c r="J25" s="12">
        <f>G25-H25+I25</f>
        <v>1</v>
      </c>
      <c r="K25" s="11">
        <v>50000</v>
      </c>
      <c r="L25" s="12">
        <f t="shared" ref="L25:L26" si="4">ROUNDDOWN(J25*K25,0)</f>
        <v>50000</v>
      </c>
      <c r="M25" s="11">
        <v>51000</v>
      </c>
      <c r="N25" s="13">
        <f t="shared" si="3"/>
        <v>51000</v>
      </c>
      <c r="O25" s="14">
        <f>G25+I25</f>
        <v>1</v>
      </c>
    </row>
    <row r="26" spans="1:17" x14ac:dyDescent="0.4">
      <c r="A26" s="10"/>
      <c r="B26" s="10"/>
      <c r="C26" s="10"/>
      <c r="D26" s="10"/>
      <c r="E26" s="10" t="s">
        <v>80</v>
      </c>
      <c r="F26" s="29" t="s">
        <v>40</v>
      </c>
      <c r="G26" s="11">
        <v>1</v>
      </c>
      <c r="H26" s="11">
        <v>0</v>
      </c>
      <c r="I26" s="11">
        <v>0</v>
      </c>
      <c r="J26" s="12">
        <f>G26-H26+I26</f>
        <v>1</v>
      </c>
      <c r="K26" s="11">
        <v>50000</v>
      </c>
      <c r="L26" s="12">
        <f t="shared" si="4"/>
        <v>50000</v>
      </c>
      <c r="M26" s="11">
        <v>51000</v>
      </c>
      <c r="N26" s="13">
        <f t="shared" si="3"/>
        <v>51000</v>
      </c>
      <c r="O26" s="14">
        <f>G26+I26</f>
        <v>1</v>
      </c>
    </row>
    <row r="27" spans="1:17" x14ac:dyDescent="0.4">
      <c r="A27" s="15" t="s">
        <v>12</v>
      </c>
      <c r="B27" s="16" t="s">
        <v>41</v>
      </c>
      <c r="C27" s="16" t="s">
        <v>41</v>
      </c>
      <c r="D27" s="16" t="s">
        <v>41</v>
      </c>
      <c r="E27" s="16" t="s">
        <v>41</v>
      </c>
      <c r="F27" s="16" t="s">
        <v>41</v>
      </c>
      <c r="G27" s="17" t="s">
        <v>41</v>
      </c>
      <c r="H27" s="17" t="s">
        <v>41</v>
      </c>
      <c r="I27" s="17" t="s">
        <v>41</v>
      </c>
      <c r="J27" s="17" t="s">
        <v>41</v>
      </c>
      <c r="K27" s="17" t="s">
        <v>41</v>
      </c>
      <c r="L27" s="14">
        <f>SUM(L24:L26)</f>
        <v>2300000</v>
      </c>
      <c r="M27" s="17" t="s">
        <v>41</v>
      </c>
      <c r="N27" s="18">
        <f>SUM(N24:N26)</f>
        <v>2402000</v>
      </c>
      <c r="O27" s="17" t="s">
        <v>41</v>
      </c>
    </row>
    <row r="28" spans="1:17" x14ac:dyDescent="0.4">
      <c r="A28" s="15" t="s">
        <v>13</v>
      </c>
      <c r="B28" s="16" t="s">
        <v>41</v>
      </c>
      <c r="C28" s="16" t="s">
        <v>41</v>
      </c>
      <c r="D28" s="16" t="s">
        <v>41</v>
      </c>
      <c r="E28" s="16" t="s">
        <v>41</v>
      </c>
      <c r="F28" s="16" t="s">
        <v>41</v>
      </c>
      <c r="G28" s="17" t="s">
        <v>41</v>
      </c>
      <c r="H28" s="17" t="s">
        <v>41</v>
      </c>
      <c r="I28" s="17" t="s">
        <v>41</v>
      </c>
      <c r="J28" s="17" t="s">
        <v>41</v>
      </c>
      <c r="K28" s="17" t="s">
        <v>41</v>
      </c>
      <c r="L28" s="14">
        <f>L23+L27</f>
        <v>19350000</v>
      </c>
      <c r="M28" s="17" t="s">
        <v>41</v>
      </c>
      <c r="N28" s="18">
        <f>SUM(N23,N27)</f>
        <v>19948000</v>
      </c>
      <c r="O28" s="17" t="s">
        <v>41</v>
      </c>
    </row>
    <row r="29" spans="1:17" x14ac:dyDescent="0.4">
      <c r="A29" s="19"/>
      <c r="B29" s="19" t="s">
        <v>14</v>
      </c>
      <c r="C29" s="31" t="s">
        <v>41</v>
      </c>
      <c r="D29" s="31" t="s">
        <v>41</v>
      </c>
      <c r="E29" s="31" t="s">
        <v>41</v>
      </c>
      <c r="F29" s="31" t="s">
        <v>40</v>
      </c>
      <c r="G29" s="20">
        <v>1</v>
      </c>
      <c r="H29" s="20">
        <v>0</v>
      </c>
      <c r="I29" s="20">
        <v>0</v>
      </c>
      <c r="J29" s="12">
        <f>G29-H29+I29</f>
        <v>1</v>
      </c>
      <c r="K29" s="11">
        <v>6000000</v>
      </c>
      <c r="L29" s="12">
        <f t="shared" ref="L29" si="5">ROUNDDOWN(J29*K29,0)</f>
        <v>6000000</v>
      </c>
      <c r="M29" s="11">
        <v>6100000</v>
      </c>
      <c r="N29" s="13">
        <f t="shared" ref="N29" si="6">ROUNDDOWN(J29*M29,0)</f>
        <v>6100000</v>
      </c>
      <c r="O29" s="14">
        <f>G29+I29</f>
        <v>1</v>
      </c>
    </row>
    <row r="30" spans="1:17" x14ac:dyDescent="0.4">
      <c r="A30" s="15" t="s">
        <v>15</v>
      </c>
      <c r="B30" s="16" t="s">
        <v>41</v>
      </c>
      <c r="C30" s="16" t="s">
        <v>41</v>
      </c>
      <c r="D30" s="16" t="s">
        <v>41</v>
      </c>
      <c r="E30" s="16" t="s">
        <v>41</v>
      </c>
      <c r="F30" s="16" t="s">
        <v>41</v>
      </c>
      <c r="G30" s="17" t="s">
        <v>41</v>
      </c>
      <c r="H30" s="17" t="s">
        <v>41</v>
      </c>
      <c r="I30" s="17" t="s">
        <v>41</v>
      </c>
      <c r="J30" s="17" t="s">
        <v>41</v>
      </c>
      <c r="K30" s="17" t="s">
        <v>41</v>
      </c>
      <c r="L30" s="14">
        <f>L28+L29</f>
        <v>25350000</v>
      </c>
      <c r="M30" s="17" t="s">
        <v>41</v>
      </c>
      <c r="N30" s="18">
        <f>N28+N29</f>
        <v>26048000</v>
      </c>
      <c r="O30" s="17" t="s">
        <v>41</v>
      </c>
    </row>
    <row r="31" spans="1:17" ht="13.5" customHeight="1" thickBot="1" x14ac:dyDescent="0.45">
      <c r="A31" s="19"/>
      <c r="B31" s="19" t="s">
        <v>16</v>
      </c>
      <c r="C31" s="31" t="s">
        <v>73</v>
      </c>
      <c r="D31" s="31" t="s">
        <v>41</v>
      </c>
      <c r="E31" s="31" t="s">
        <v>41</v>
      </c>
      <c r="F31" s="31" t="s">
        <v>40</v>
      </c>
      <c r="G31" s="20">
        <v>1</v>
      </c>
      <c r="H31" s="20">
        <v>0</v>
      </c>
      <c r="I31" s="20">
        <v>0</v>
      </c>
      <c r="J31" s="12">
        <f>G31-H31+I31</f>
        <v>1</v>
      </c>
      <c r="K31" s="21">
        <v>5000000</v>
      </c>
      <c r="L31" s="12">
        <f t="shared" ref="L31" si="7">ROUNDDOWN(J31*K31,0)</f>
        <v>5000000</v>
      </c>
      <c r="M31" s="21">
        <v>5100000</v>
      </c>
      <c r="N31" s="13">
        <f t="shared" ref="N31" si="8">ROUNDDOWN(J31*M31,0)</f>
        <v>5100000</v>
      </c>
      <c r="O31" s="14">
        <f>G31+I31</f>
        <v>1</v>
      </c>
    </row>
    <row r="32" spans="1:17" ht="13.5" customHeight="1" thickTop="1" thickBot="1" x14ac:dyDescent="0.45">
      <c r="A32" s="15" t="s">
        <v>17</v>
      </c>
      <c r="B32" s="16" t="s">
        <v>41</v>
      </c>
      <c r="C32" s="16" t="s">
        <v>41</v>
      </c>
      <c r="D32" s="16" t="s">
        <v>41</v>
      </c>
      <c r="E32" s="16" t="s">
        <v>41</v>
      </c>
      <c r="F32" s="16" t="s">
        <v>41</v>
      </c>
      <c r="G32" s="17" t="s">
        <v>41</v>
      </c>
      <c r="H32" s="17" t="s">
        <v>41</v>
      </c>
      <c r="I32" s="17" t="s">
        <v>41</v>
      </c>
      <c r="J32" s="22" t="s">
        <v>41</v>
      </c>
      <c r="K32" s="23" t="s">
        <v>48</v>
      </c>
      <c r="L32" s="24">
        <f>L30+L31</f>
        <v>30350000</v>
      </c>
      <c r="M32" s="23" t="s">
        <v>49</v>
      </c>
      <c r="N32" s="25">
        <f>N30+N31</f>
        <v>31148000</v>
      </c>
      <c r="O32" s="17" t="s">
        <v>41</v>
      </c>
    </row>
    <row r="33" spans="12:15" ht="14.25" thickTop="1" x14ac:dyDescent="0.4">
      <c r="L33" s="26"/>
      <c r="N33" s="26"/>
      <c r="O33" s="26"/>
    </row>
  </sheetData>
  <mergeCells count="51">
    <mergeCell ref="O14:O15"/>
    <mergeCell ref="Q14:Q17"/>
    <mergeCell ref="Q18:Q21"/>
    <mergeCell ref="G14:G15"/>
    <mergeCell ref="H14:H15"/>
    <mergeCell ref="I14:I15"/>
    <mergeCell ref="J14:J15"/>
    <mergeCell ref="K14:L14"/>
    <mergeCell ref="M14:N14"/>
    <mergeCell ref="A11:B11"/>
    <mergeCell ref="C11:F11"/>
    <mergeCell ref="A12:B12"/>
    <mergeCell ref="C12:F12"/>
    <mergeCell ref="A14:A16"/>
    <mergeCell ref="B14:B16"/>
    <mergeCell ref="C14:C16"/>
    <mergeCell ref="D14:D16"/>
    <mergeCell ref="E14:E16"/>
    <mergeCell ref="F14:F16"/>
    <mergeCell ref="A9:B9"/>
    <mergeCell ref="C9:F9"/>
    <mergeCell ref="H9:I9"/>
    <mergeCell ref="J9:K9"/>
    <mergeCell ref="A10:B10"/>
    <mergeCell ref="C10:F10"/>
    <mergeCell ref="H10:I10"/>
    <mergeCell ref="J10:K10"/>
    <mergeCell ref="L7:N7"/>
    <mergeCell ref="A8:B8"/>
    <mergeCell ref="C8:F8"/>
    <mergeCell ref="H8:I8"/>
    <mergeCell ref="J8:K8"/>
    <mergeCell ref="L8:N8"/>
    <mergeCell ref="A6:B6"/>
    <mergeCell ref="C6:F6"/>
    <mergeCell ref="H6:I6"/>
    <mergeCell ref="J6:K6"/>
    <mergeCell ref="A7:B7"/>
    <mergeCell ref="C7:F7"/>
    <mergeCell ref="H7:I7"/>
    <mergeCell ref="J7:K7"/>
    <mergeCell ref="A5:B5"/>
    <mergeCell ref="C5:F5"/>
    <mergeCell ref="H5:I5"/>
    <mergeCell ref="J5:K5"/>
    <mergeCell ref="A1:N1"/>
    <mergeCell ref="A4:B4"/>
    <mergeCell ref="C4:F4"/>
    <mergeCell ref="H4:I4"/>
    <mergeCell ref="J4:K4"/>
    <mergeCell ref="A2:N2"/>
  </mergeCells>
  <phoneticPr fontId="1"/>
  <printOptions horizontalCentered="1"/>
  <pageMargins left="0.70866141732283472" right="0.70866141732283472" top="0.55118110236220474" bottom="0.35433070866141736" header="0.31496062992125984" footer="0.31496062992125984"/>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40" zoomScaleNormal="40" workbookViewId="0"/>
  </sheetViews>
  <sheetFormatPr defaultRowHeight="18.75" x14ac:dyDescent="0.4"/>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○計算書</vt:lpstr>
      <vt:lpstr>計算例</vt:lpstr>
      <vt:lpstr>【参考】実施フロー</vt:lpstr>
      <vt:lpstr>○計算書!Print_Area</vt:lpstr>
      <vt:lpstr>計算例!Print_Area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政策企画部情報システム課</dc:creator>
  <cp:lastModifiedBy>政策企画部情報システム課</cp:lastModifiedBy>
  <cp:lastPrinted>2022-09-07T07:59:12Z</cp:lastPrinted>
  <dcterms:created xsi:type="dcterms:W3CDTF">2022-09-07T00:43:15Z</dcterms:created>
  <dcterms:modified xsi:type="dcterms:W3CDTF">2022-12-08T01:52:28Z</dcterms:modified>
</cp:coreProperties>
</file>