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介護・障害福祉職員処遇改善事業\01_1 介護\★サービス提供体制確保事業補助金\★R5年度\00 交付要項\★県交付要項等（最新のものはこちら）\02 各種様式等\02 様式外の提出書類\"/>
    </mc:Choice>
  </mc:AlternateContent>
  <bookViews>
    <workbookView xWindow="0" yWindow="0" windowWidth="20490" windowHeight="6780" tabRatio="770" activeTab="2"/>
  </bookViews>
  <sheets>
    <sheet name="「費用の概要、積算内訳」記載例" sheetId="20" r:id="rId1"/>
    <sheet name="基準額（茨城版）" sheetId="30" state="hidden" r:id="rId2"/>
    <sheet name="ア（ア）分(R5年5月7日まで)" sheetId="17" r:id="rId3"/>
    <sheet name="ア（ウ）分（R5年5月7日まで）" sheetId="23" r:id="rId4"/>
    <sheet name="【非表示】基準額" sheetId="19" state="hidden" r:id="rId5"/>
    <sheet name="ア（ア）分 (R5年5月8日以降)" sheetId="28" r:id="rId6"/>
    <sheet name="ア（ウ）分 (R5年5月8日以降)" sheetId="29" r:id="rId7"/>
    <sheet name="別添３ " sheetId="27" state="hidden" r:id="rId8"/>
    <sheet name="参照" sheetId="7" state="hidden" r:id="rId9"/>
  </sheets>
  <definedNames>
    <definedName name="_xlnm.Print_Area" localSheetId="0">'「費用の概要、積算内訳」記載例'!$A$1:$AL$24</definedName>
    <definedName name="_xlnm.Print_Area" localSheetId="4">【非表示】基準額!$A$1:$Q$38</definedName>
    <definedName name="_xlnm.Print_Area" localSheetId="5">'ア（ア）分 (R5年5月8日以降)'!$A$1:$AQ$43</definedName>
    <definedName name="_xlnm.Print_Area" localSheetId="2">'ア（ア）分(R5年5月7日まで)'!$A$1:$AK$38</definedName>
    <definedName name="_xlnm.Print_Area" localSheetId="6">'ア（ウ）分 (R5年5月8日以降)'!$A$1:$AS$40</definedName>
    <definedName name="_xlnm.Print_Area" localSheetId="3">'ア（ウ）分（R5年5月7日まで）'!$A$1:$AK$36</definedName>
    <definedName name="_xlnm.Print_Area" localSheetId="7">'別添３ '!$A$1:$N$45</definedName>
    <definedName name="Z_0013D02D_7229_42E9_BC29_9561B8875AB4_.wvu.Cols" localSheetId="4" hidden="1">【非表示】基準額!#REF!</definedName>
    <definedName name="Z_0013D02D_7229_42E9_BC29_9561B8875AB4_.wvu.Cols" localSheetId="7" hidden="1">'別添３ '!$G:$H</definedName>
    <definedName name="Z_0013D02D_7229_42E9_BC29_9561B8875AB4_.wvu.PrintArea" localSheetId="4" hidden="1">【非表示】基準額!$A$2:$E$38</definedName>
    <definedName name="Z_0013D02D_7229_42E9_BC29_9561B8875AB4_.wvu.PrintArea" localSheetId="7" hidden="1">'別添３ '!$A$1:$N$45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29" l="1"/>
  <c r="M13" i="29"/>
  <c r="M14" i="28"/>
  <c r="M13" i="28"/>
  <c r="M14" i="23" l="1"/>
  <c r="M13" i="23"/>
  <c r="M14" i="17"/>
  <c r="M13" i="17"/>
  <c r="AE23" i="29" l="1"/>
  <c r="AA21" i="29" s="1"/>
  <c r="AE23" i="28"/>
  <c r="AB21" i="28" s="1"/>
  <c r="Q23" i="28"/>
  <c r="M21" i="28" s="1"/>
  <c r="Q23" i="29"/>
  <c r="M21" i="29" s="1"/>
  <c r="S14" i="29"/>
  <c r="Q14" i="29" s="1"/>
  <c r="Q13" i="29"/>
  <c r="S13" i="29"/>
  <c r="S14" i="28"/>
  <c r="Q14" i="28" s="1"/>
  <c r="Q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Q13" i="17" l="1"/>
  <c r="S14" i="17" l="1"/>
  <c r="Q14" i="17" s="1"/>
  <c r="S13" i="17"/>
</calcChain>
</file>

<file path=xl/comments1.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4.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5.xml><?xml version="1.0" encoding="utf-8"?>
<comments xmlns="http://schemas.openxmlformats.org/spreadsheetml/2006/main">
  <authors>
    <author>厚生労働省ネットワークシステム</author>
  </authors>
  <commentList>
    <comment ref="G32"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<sst xmlns="http://schemas.openxmlformats.org/spreadsheetml/2006/main" count="863" uniqueCount="257">
  <si>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</si>
  <si>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</si>
  <si>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</si>
  <si>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</si>
  <si>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</si>
  <si>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</si>
  <si>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</si>
  <si>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</si>
  <si>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</si>
  <si>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</si>
  <si>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</si>
  <si>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</si>
  <si>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</si>
  <si>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</si>
  <si>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</si>
  <si>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</si>
  <si>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</si>
  <si>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</si>
  <si>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</si>
  <si>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</si>
  <si>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</si>
  <si>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</si>
  <si>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</si>
  <si>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</si>
  <si>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</si>
  <si>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</si>
  <si>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</si>
  <si>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</si>
  <si>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</si>
  <si>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</si>
  <si>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</si>
  <si>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</si>
  <si>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</si>
  <si>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</si>
  <si>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</si>
  <si>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</si>
  <si>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</si>
  <si>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</si>
  <si>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</si>
  <si>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</si>
  <si>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</si>
  <si>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</si>
  <si>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</si>
  <si>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</si>
  <si>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</si>
  <si>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</si>
  <si>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</si>
  <si>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</si>
  <si>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</si>
  <si>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</si>
  <si>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</si>
  <si>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</si>
  <si>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</si>
  <si>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</si>
  <si>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</si>
  <si>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</si>
  <si>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</si>
  <si>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</si>
  <si>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</si>
  <si>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</si>
  <si>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</si>
  <si>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</si>
  <si>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</si>
  <si>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</si>
  <si>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</si>
  <si>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</si>
  <si>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</si>
  <si>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</si>
  <si>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</si>
  <si>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</si>
  <si>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</si>
  <si>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</si>
  <si>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</si>
  <si>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</si>
  <si>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</si>
  <si>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</si>
  <si>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</si>
  <si>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</si>
  <si>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</si>
  <si>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</si>
  <si>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</si>
  <si>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</si>
  <si>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</si>
  <si>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</si>
  <si>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</si>
  <si>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</si>
  <si>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</si>
  <si>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</si>
  <si>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</si>
  <si>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</si>
  <si>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</si>
  <si>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</si>
  <si>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</si>
  <si>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</si>
  <si>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</si>
  <si>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</si>
  <si>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</si>
  <si>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</si>
  <si>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</si>
  <si>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</si>
  <si>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</si>
  <si>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</si>
  <si>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</si>
  <si>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</si>
  <si>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</si>
  <si>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</si>
  <si>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</si>
  <si>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</si>
  <si>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</si>
  <si>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</si>
  <si>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</si>
  <si>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</si>
  <si>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</si>
  <si>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</si>
  <si>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</si>
  <si>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</si>
  <si>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</si>
  <si>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</si>
  <si>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</si>
  <si>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</si>
  <si>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</si>
  <si>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</si>
  <si>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</si>
  <si>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</si>
  <si>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</si>
  <si>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</si>
  <si>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</si>
  <si>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</si>
  <si>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</si>
  <si>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</si>
  <si>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</si>
  <si>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</si>
  <si>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</si>
  <si>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</si>
  <si>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</si>
  <si>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</si>
  <si>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</si>
  <si>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</si>
  <si>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</si>
  <si>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</si>
  <si>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</si>
  <si>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</si>
  <si>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</si>
  <si>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</si>
  <si>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</si>
  <si>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</si>
  <si>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</si>
  <si>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</si>
  <si>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</si>
  <si>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</si>
  <si>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</si>
  <si>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</si>
  <si>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</si>
  <si>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</si>
  <si>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</si>
  <si>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</si>
  <si>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</si>
  <si>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</si>
  <si>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</si>
  <si>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</si>
  <si>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</si>
  <si>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</si>
  <si>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</si>
  <si>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</si>
  <si>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</si>
  <si>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</si>
  <si>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</si>
  <si>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</si>
  <si>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</si>
  <si>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</si>
  <si>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</si>
  <si>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</si>
  <si>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</si>
  <si>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</si>
  <si>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</si>
  <si>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</si>
  <si>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</si>
  <si>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</si>
  <si>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</si>
  <si>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</si>
  <si>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</si>
  <si>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</si>
  <si>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</si>
  <si>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</si>
  <si>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</si>
  <si>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</si>
  <si>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</si>
  <si>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</si>
  <si>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</si>
  <si>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</si>
  <si>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</si>
  <si>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</si>
  <si>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</si>
  <si>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</si>
  <si>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</si>
  <si>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</si>
  <si>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</si>
  <si>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</si>
  <si>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</si>
  <si>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</si>
  <si>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</si>
  <si>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</si>
  <si>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</si>
  <si>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</si>
  <si>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</si>
  <si>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</si>
  <si>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</si>
  <si>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</si>
  <si>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</si>
  <si>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</si>
  <si>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</si>
  <si>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</si>
  <si>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</si>
  <si>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</si>
  <si>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</si>
  <si>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</si>
  <si>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</si>
  <si>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</si>
  <si>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</si>
  <si>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</si>
  <si>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</si>
  <si>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</si>
  <si>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</si>
  <si>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</si>
  <si>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</si>
  <si>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</si>
  <si>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</si>
  <si>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</si>
  <si>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</si>
  <si>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</si>
  <si>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令和５年５</t>
    </r>
    <r>
      <rPr>
        <b/>
        <sz val="16"/>
        <color theme="1"/>
        <rFont val="メイリオ"/>
        <family val="3"/>
        <charset val="128"/>
      </rPr>
      <t>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</si>
  <si>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</si>
  <si>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</si>
  <si>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</si>
  <si>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</si>
  <si>
    <t>茨城県</t>
    <rPh sb="0" eb="3">
      <t>イバラキケン</t>
    </rPh>
    <phoneticPr fontId="1"/>
  </si>
  <si>
    <t>茨城県</t>
    <rPh sb="0" eb="3">
      <t>イバラキケン</t>
    </rPh>
    <phoneticPr fontId="1"/>
  </si>
  <si>
    <t>リース費用（タブレット）</t>
    <rPh sb="3" eb="5">
      <t>ヒヨウ</t>
    </rPh>
    <phoneticPr fontId="1"/>
  </si>
  <si>
    <t>（ア）</t>
    <phoneticPr fontId="1"/>
  </si>
  <si>
    <t>（ウ）</t>
    <phoneticPr fontId="1"/>
  </si>
  <si>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</si>
  <si>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</si>
  <si>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</si>
  <si>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</si>
  <si>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短期入所生活介護事業所</t>
  </si>
  <si>
    <t>短期入所療養介護事業所</t>
  </si>
  <si>
    <r>
      <t>（４）各対象経費の概要、積算内訳（上記「緊急雇用」から「リース費用（タブレット）」までのうち該当のある費目ごとに記載してください。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31" eb="33">
      <t>ヒヨウ</t>
    </rPh>
    <rPh sb="46" eb="48">
      <t>ガイトウ</t>
    </rPh>
    <rPh sb="51" eb="53">
      <t>ヒモク</t>
    </rPh>
    <rPh sb="56" eb="58">
      <t>キサイ</t>
    </rPh>
    <rPh sb="65" eb="67">
      <t>フヨウ</t>
    </rPh>
    <rPh sb="68" eb="69">
      <t>ギョウ</t>
    </rPh>
    <rPh sb="70" eb="72">
      <t>サクジョ</t>
    </rPh>
    <rPh sb="77" eb="78">
      <t>ギョウ</t>
    </rPh>
    <rPh sb="79" eb="81">
      <t>フソク</t>
    </rPh>
    <rPh sb="83" eb="85">
      <t>バアイ</t>
    </rPh>
    <rPh sb="86" eb="88">
      <t>テキギ</t>
    </rPh>
    <rPh sb="88" eb="89">
      <t>アラ</t>
    </rPh>
    <rPh sb="91" eb="92">
      <t>ギョウ</t>
    </rPh>
    <rPh sb="93" eb="95">
      <t>ソウニュウ</t>
    </rPh>
    <phoneticPr fontId="1"/>
  </si>
  <si>
    <t>　　積算内訳の内容は、できる限り下表の欄内に全て記載し、「別紙参照」などとはしないでください。</t>
  </si>
  <si>
    <t>　　積算内訳の内容は、できる限り下表の欄内に全て記載し、「別紙参照」などとはしないでください。</t>
    <rPh sb="2" eb="4">
      <t>セキサン</t>
    </rPh>
    <rPh sb="4" eb="6">
      <t>ウチワケ</t>
    </rPh>
    <rPh sb="7" eb="9">
      <t>ナイヨウ</t>
    </rPh>
    <rPh sb="14" eb="15">
      <t>カギ</t>
    </rPh>
    <rPh sb="16" eb="18">
      <t>カヒョウ</t>
    </rPh>
    <rPh sb="19" eb="20">
      <t>ラン</t>
    </rPh>
    <rPh sb="20" eb="21">
      <t>ナイ</t>
    </rPh>
    <rPh sb="22" eb="23">
      <t>スベ</t>
    </rPh>
    <rPh sb="24" eb="26">
      <t>キサイ</t>
    </rPh>
    <rPh sb="29" eb="31">
      <t>ベッシ</t>
    </rPh>
    <rPh sb="31" eb="33">
      <t>サンショウ</t>
    </rPh>
    <phoneticPr fontId="1"/>
  </si>
  <si>
    <t>　　積算内訳の内容は、できる限り下表の欄内に全て記載し、「別紙参照」などとはしないでください。</t>
    <phoneticPr fontId="1"/>
  </si>
  <si>
    <t>　　積算内訳の内容は、できる限り下表の欄内に全て記載し、「別紙参照」などとはしないでください。</t>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</si>
  <si>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事業所」の場合は入力不要</t>
    </r>
    <rPh sb="0" eb="2">
      <t>テイイン</t>
    </rPh>
    <rPh sb="2" eb="3">
      <t>スウ</t>
    </rPh>
    <rPh sb="5" eb="7">
      <t>キジュン</t>
    </rPh>
    <rPh sb="7" eb="9">
      <t>タンカ</t>
    </rPh>
    <rPh sb="10" eb="12">
      <t>タンイ</t>
    </rPh>
    <rPh sb="15" eb="18">
      <t>ジギョウショ</t>
    </rPh>
    <rPh sb="20" eb="22">
      <t>バアイ</t>
    </rPh>
    <rPh sb="23" eb="27">
      <t>ニュウリョクフヨウ</t>
    </rPh>
    <phoneticPr fontId="1"/>
  </si>
  <si>
    <r>
      <rPr>
        <sz val="11"/>
        <rFont val="メイリオ"/>
        <family val="3"/>
        <charset val="128"/>
      </rPr>
      <t>定員数</t>
    </r>
    <r>
      <rPr>
        <sz val="11"/>
        <color rgb="FFFF0000"/>
        <rFont val="メイリオ"/>
        <family val="3"/>
        <charset val="128"/>
      </rPr>
      <t xml:space="preserve">
</t>
    </r>
    <r>
      <rPr>
        <sz val="11"/>
        <color theme="1"/>
        <rFont val="メイリオ"/>
        <family val="3"/>
        <charset val="128"/>
      </rPr>
      <t>※基準単価の単位が</t>
    </r>
    <r>
      <rPr>
        <sz val="11"/>
        <color rgb="FFFF0000"/>
        <rFont val="メイリオ"/>
        <family val="3"/>
        <charset val="128"/>
      </rPr>
      <t>「/</t>
    </r>
    <r>
      <rPr>
        <u/>
        <sz val="11"/>
        <color rgb="FFFF0000"/>
        <rFont val="メイリオ"/>
        <family val="3"/>
        <charset val="128"/>
      </rPr>
      <t>事業所」の場合は入力不要</t>
    </r>
    <rPh sb="0" eb="2">
      <t>テイイン</t>
    </rPh>
    <rPh sb="2" eb="3">
      <t>スウ</t>
    </rPh>
    <rPh sb="5" eb="7">
      <t>キジュン</t>
    </rPh>
    <rPh sb="7" eb="9">
      <t>タンカ</t>
    </rPh>
    <rPh sb="10" eb="12">
      <t>タンイ</t>
    </rPh>
    <rPh sb="15" eb="18">
      <t>ジギョウショ</t>
    </rPh>
    <rPh sb="20" eb="22">
      <t>バアイ</t>
    </rPh>
    <rPh sb="23" eb="27">
      <t>ニュウリョクフヨウ</t>
    </rPh>
    <phoneticPr fontId="1"/>
  </si>
  <si>
    <t>○円（○人分、○日間分）</t>
    <rPh sb="4" eb="5">
      <t>ニン</t>
    </rPh>
    <rPh sb="5" eb="6">
      <t>ブン</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</si>
  <si>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
感染者の発生に係る対応により追加的業務が生じ、夜勤者を通常の配置人数よりも○名増員したため、かかり増し分○名の夜勤手当を支給した。</t>
    </r>
    <phoneticPr fontId="1"/>
  </si>
  <si>
    <t>超過勤務手当：○円（○人分、延べ○時間）
○○手当：○円（○人分、単価○○円（１時間）、延べ○時間）
　　　　　○円（○人分、単価○○円（１日）、延べ○日間）</t>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phoneticPr fontId="1"/>
  </si>
  <si>
    <r>
      <t>品目①○○：○円（○個分）、品目②○○：○円（○個分）、品目③○○：○円（○個分）</t>
    </r>
    <r>
      <rPr>
        <u/>
        <sz val="13"/>
        <color rgb="FFFF0000"/>
        <rFont val="メイリオ"/>
        <family val="3"/>
        <charset val="128"/>
      </rPr>
      <t xml:space="preserve">
※『物品購入費用チェック表』の『補助対象額整理表（チェック表2-2,4,6）』で算出された「補助対象」となる金額・数量を記載してください。</t>
    </r>
    <r>
      <rPr>
        <sz val="13"/>
        <color theme="1"/>
        <rFont val="メイリオ"/>
        <family val="3"/>
        <charset val="128"/>
      </rPr>
      <t xml:space="preserve">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※商品名ではなく品目名を記載してください（商品名では内容が判断できない可能性があります）</t>
    </r>
    <rPh sb="114" eb="116">
      <t>エイセイ</t>
    </rPh>
    <rPh sb="116" eb="118">
      <t>ヨウヒン</t>
    </rPh>
    <rPh sb="118" eb="119">
      <t>ナド</t>
    </rPh>
    <rPh sb="121" eb="125">
      <t>エイセイヨウヒン</t>
    </rPh>
    <rPh sb="125" eb="126">
      <t>ホカ</t>
    </rPh>
    <rPh sb="132" eb="133">
      <t>ナド</t>
    </rPh>
    <rPh sb="136" eb="137">
      <t>ホカ</t>
    </rPh>
    <rPh sb="139" eb="141">
      <t>ショウリャク</t>
    </rPh>
    <rPh sb="148" eb="150">
      <t>シュルイ</t>
    </rPh>
    <rPh sb="151" eb="153">
      <t>キサイ</t>
    </rPh>
    <rPh sb="161" eb="164">
      <t>ショウヒンメイ</t>
    </rPh>
    <rPh sb="168" eb="171">
      <t>ヒンモクメイ</t>
    </rPh>
    <rPh sb="172" eb="174">
      <t>キサイ</t>
    </rPh>
    <rPh sb="181" eb="184">
      <t>ショウヒンメイ</t>
    </rPh>
    <rPh sb="186" eb="188">
      <t>ナイヨウ</t>
    </rPh>
    <rPh sb="189" eb="191">
      <t>ハンダン</t>
    </rPh>
    <rPh sb="195" eb="198">
      <t>カノウセイ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</si>
</sst>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5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
      <sz val="11"/>
      <name val="メイリオ"/>
      <family val="3"/>
      <charset val="128"/>
    </font>
    <font>
      <u/>
      <sz val="11"/>
      <color rgb="FFFF0000"/>
      <name val="メイリオ"/>
      <family val="3"/>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08">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0" fontId="4" fillId="0" borderId="0" xfId="0" applyFont="1" applyAlignment="1">
      <alignment vertical="top"/>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50" fillId="0" borderId="13" xfId="0" applyFont="1" applyBorder="1">
      <alignment vertical="center"/>
    </xf>
    <xf numFmtId="0" fontId="3" fillId="0" borderId="0" xfId="0" applyFont="1" applyBorder="1">
      <alignment vertical="center"/>
    </xf>
    <xf numFmtId="0" fontId="4" fillId="4" borderId="0" xfId="0" applyFont="1" applyFill="1" applyBorder="1">
      <alignment vertical="center"/>
    </xf>
    <xf numFmtId="0" fontId="4" fillId="2" borderId="0" xfId="0" applyFont="1" applyFill="1" applyBorder="1">
      <alignment vertical="center"/>
    </xf>
    <xf numFmtId="0" fontId="5" fillId="0" borderId="0" xfId="0" applyFont="1" applyBorder="1" applyAlignment="1">
      <alignment horizontal="center" vertical="center"/>
    </xf>
    <xf numFmtId="0" fontId="4" fillId="4" borderId="12" xfId="0" applyFont="1" applyFill="1" applyBorder="1">
      <alignment vertical="center"/>
    </xf>
    <xf numFmtId="0" fontId="4" fillId="2" borderId="1" xfId="0" applyNumberFormat="1" applyFont="1" applyFill="1" applyBorder="1">
      <alignment vertical="center"/>
    </xf>
    <xf numFmtId="0" fontId="4" fillId="2" borderId="12" xfId="0" applyNumberFormat="1" applyFont="1" applyFill="1" applyBorder="1">
      <alignment vertical="center"/>
    </xf>
    <xf numFmtId="0" fontId="3" fillId="0" borderId="15" xfId="0" applyFont="1" applyBorder="1" applyAlignment="1">
      <alignment vertical="center"/>
    </xf>
    <xf numFmtId="0" fontId="3" fillId="0" borderId="0" xfId="0" applyFont="1" applyBorder="1" applyAlignment="1">
      <alignment vertical="center"/>
    </xf>
    <xf numFmtId="0" fontId="4" fillId="2" borderId="0" xfId="0" applyNumberFormat="1" applyFont="1" applyFill="1" applyBorder="1">
      <alignment vertical="center"/>
    </xf>
    <xf numFmtId="0" fontId="35" fillId="11" borderId="60" xfId="0" applyFont="1" applyFill="1" applyBorder="1" applyAlignment="1">
      <alignment horizontal="center" vertical="center"/>
    </xf>
    <xf numFmtId="38" fontId="4" fillId="3" borderId="61" xfId="1" applyFont="1" applyFill="1" applyBorder="1" applyAlignment="1">
      <alignment horizontal="center" vertical="center" wrapText="1"/>
    </xf>
    <xf numFmtId="38" fontId="31" fillId="4" borderId="62" xfId="1" applyFont="1" applyFill="1" applyBorder="1" applyAlignment="1">
      <alignment horizontal="right" vertical="center" shrinkToFit="1"/>
    </xf>
    <xf numFmtId="38" fontId="31" fillId="4" borderId="63" xfId="1" applyFont="1" applyFill="1" applyBorder="1" applyAlignment="1">
      <alignment horizontal="right" vertical="center" shrinkToFit="1"/>
    </xf>
    <xf numFmtId="0" fontId="35" fillId="11" borderId="1" xfId="0" applyFont="1" applyFill="1" applyBorder="1" applyAlignment="1" applyProtection="1">
      <alignment horizontal="center" vertical="center"/>
      <protection locked="0"/>
    </xf>
    <xf numFmtId="0" fontId="4" fillId="0" borderId="0" xfId="0" applyFont="1" applyProtection="1">
      <alignment vertical="center"/>
    </xf>
    <xf numFmtId="38" fontId="4" fillId="0" borderId="0" xfId="1" applyFont="1" applyProtection="1">
      <alignment vertical="center"/>
    </xf>
    <xf numFmtId="0" fontId="5" fillId="0" borderId="0" xfId="0" applyFont="1" applyProtection="1">
      <alignment vertical="center"/>
    </xf>
    <xf numFmtId="0" fontId="4" fillId="0" borderId="34" xfId="0" applyFont="1" applyBorder="1" applyProtection="1">
      <alignment vertical="center"/>
    </xf>
    <xf numFmtId="0" fontId="5" fillId="3" borderId="36" xfId="0" applyFont="1" applyFill="1" applyBorder="1" applyAlignment="1" applyProtection="1">
      <alignment horizontal="center" vertical="center"/>
    </xf>
    <xf numFmtId="0" fontId="5" fillId="0" borderId="18"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2" xfId="0" applyFont="1" applyBorder="1" applyAlignment="1" applyProtection="1">
      <alignment horizontal="left" vertical="center" wrapText="1"/>
    </xf>
    <xf numFmtId="0" fontId="5" fillId="0" borderId="19" xfId="0" applyFont="1" applyBorder="1" applyAlignment="1" applyProtection="1">
      <alignment horizontal="left" vertical="center"/>
    </xf>
    <xf numFmtId="0" fontId="0" fillId="0" borderId="0" xfId="0" applyAlignment="1">
      <alignment vertical="center" shrinkToFit="1"/>
    </xf>
    <xf numFmtId="38" fontId="0" fillId="0" borderId="0" xfId="1" applyFont="1">
      <alignment vertical="center"/>
    </xf>
    <xf numFmtId="0" fontId="0" fillId="0" borderId="1" xfId="0" applyBorder="1" applyAlignment="1">
      <alignment vertical="center" shrinkToFit="1"/>
    </xf>
    <xf numFmtId="38" fontId="0" fillId="0" borderId="1" xfId="1" applyFont="1" applyBorder="1">
      <alignment vertical="center"/>
    </xf>
    <xf numFmtId="0" fontId="0" fillId="0" borderId="1" xfId="0" applyBorder="1">
      <alignment vertical="center"/>
    </xf>
    <xf numFmtId="38" fontId="31" fillId="4" borderId="25" xfId="1" applyFont="1" applyFill="1" applyBorder="1" applyAlignment="1" applyProtection="1">
      <alignment horizontal="right" vertical="center" shrinkToFit="1"/>
      <protection locked="0"/>
    </xf>
    <xf numFmtId="38" fontId="31" fillId="4" borderId="2" xfId="1" applyFont="1" applyFill="1" applyBorder="1" applyAlignment="1" applyProtection="1">
      <alignment horizontal="right" vertical="center" shrinkToFit="1"/>
      <protection locked="0"/>
    </xf>
    <xf numFmtId="38" fontId="31" fillId="4" borderId="12" xfId="1" applyFont="1" applyFill="1" applyBorder="1" applyAlignment="1" applyProtection="1">
      <alignment horizontal="right" vertical="center" shrinkToFit="1"/>
      <protection locked="0"/>
    </xf>
    <xf numFmtId="38" fontId="31" fillId="4" borderId="32" xfId="1" applyFont="1" applyFill="1" applyBorder="1" applyAlignment="1" applyProtection="1">
      <alignment horizontal="right" vertical="center" shrinkToFit="1"/>
      <protection locked="0"/>
    </xf>
    <xf numFmtId="0" fontId="32" fillId="4" borderId="5" xfId="0" applyFont="1" applyFill="1" applyBorder="1" applyAlignment="1" applyProtection="1">
      <alignment horizontal="right" vertical="center" shrinkToFit="1"/>
      <protection locked="0"/>
    </xf>
    <xf numFmtId="0" fontId="32" fillId="4" borderId="37" xfId="0" applyFont="1" applyFill="1" applyBorder="1" applyAlignment="1" applyProtection="1">
      <alignment horizontal="right" vertical="center" shrinkToFit="1"/>
      <protection locked="0"/>
    </xf>
    <xf numFmtId="14" fontId="32" fillId="4" borderId="1" xfId="0" applyNumberFormat="1" applyFont="1" applyFill="1" applyBorder="1" applyAlignment="1" applyProtection="1">
      <alignment vertical="center" shrinkToFit="1"/>
      <protection locked="0"/>
    </xf>
    <xf numFmtId="14" fontId="32" fillId="4" borderId="6" xfId="0" applyNumberFormat="1" applyFont="1" applyFill="1" applyBorder="1" applyAlignment="1" applyProtection="1">
      <alignment vertical="center" shrinkToFit="1"/>
      <protection locked="0"/>
    </xf>
    <xf numFmtId="14" fontId="32" fillId="4" borderId="54" xfId="0" applyNumberFormat="1" applyFont="1" applyFill="1" applyBorder="1" applyAlignment="1" applyProtection="1">
      <alignment vertical="center" shrinkToFit="1"/>
      <protection locked="0"/>
    </xf>
    <xf numFmtId="14" fontId="32" fillId="4" borderId="55" xfId="0" applyNumberFormat="1" applyFont="1" applyFill="1" applyBorder="1" applyAlignment="1" applyProtection="1">
      <alignment vertical="center" shrinkToFit="1"/>
      <protection locked="0"/>
    </xf>
    <xf numFmtId="38" fontId="31" fillId="4" borderId="27" xfId="1" applyFont="1" applyFill="1" applyBorder="1" applyAlignment="1" applyProtection="1">
      <alignment horizontal="right" vertical="center" shrinkToFit="1"/>
      <protection locked="0"/>
    </xf>
    <xf numFmtId="38" fontId="31" fillId="4" borderId="6" xfId="1" applyFont="1" applyFill="1" applyBorder="1" applyAlignment="1" applyProtection="1">
      <alignment horizontal="right" vertical="center" shrinkToFit="1"/>
      <protection locked="0"/>
    </xf>
    <xf numFmtId="38" fontId="31" fillId="4" borderId="16" xfId="1" applyFont="1" applyFill="1" applyBorder="1" applyAlignment="1" applyProtection="1">
      <alignment horizontal="right" vertical="center" shrinkToFit="1"/>
      <protection locked="0"/>
    </xf>
    <xf numFmtId="38" fontId="31" fillId="4" borderId="38" xfId="1" applyFont="1" applyFill="1" applyBorder="1" applyAlignment="1" applyProtection="1">
      <alignment horizontal="right" vertical="center" shrinkToFit="1"/>
      <protection locked="0"/>
    </xf>
    <xf numFmtId="0" fontId="38" fillId="0" borderId="0" xfId="0" applyFont="1">
      <alignment vertical="center"/>
    </xf>
    <xf numFmtId="0" fontId="41" fillId="0" borderId="0" xfId="0" applyFont="1" applyFill="1">
      <alignment vertical="center"/>
    </xf>
    <xf numFmtId="0" fontId="9" fillId="0" borderId="26" xfId="0" applyFont="1" applyFill="1" applyBorder="1" applyAlignment="1" applyProtection="1">
      <alignment horizontal="left" vertical="center" wrapText="1"/>
    </xf>
    <xf numFmtId="0" fontId="9" fillId="0" borderId="30" xfId="0" applyFont="1" applyFill="1" applyBorder="1" applyAlignment="1" applyProtection="1">
      <alignment horizontal="left" vertical="center" wrapText="1"/>
    </xf>
    <xf numFmtId="0" fontId="4" fillId="0" borderId="4"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4" fillId="0" borderId="37" xfId="0" applyFont="1" applyBorder="1" applyAlignment="1" applyProtection="1">
      <alignment horizontal="center" vertical="center" textRotation="255"/>
    </xf>
    <xf numFmtId="0" fontId="9" fillId="0" borderId="23" xfId="0" applyFont="1" applyFill="1" applyBorder="1" applyAlignment="1" applyProtection="1">
      <alignment vertical="center" wrapText="1"/>
    </xf>
    <xf numFmtId="0" fontId="9" fillId="0" borderId="20" xfId="0" applyFont="1" applyFill="1" applyBorder="1" applyAlignment="1" applyProtection="1">
      <alignment vertical="center" wrapText="1"/>
    </xf>
    <xf numFmtId="0" fontId="9" fillId="0" borderId="24" xfId="0" applyFont="1" applyFill="1" applyBorder="1" applyAlignment="1" applyProtection="1">
      <alignment vertical="center" wrapText="1"/>
    </xf>
    <xf numFmtId="0" fontId="9" fillId="0" borderId="20" xfId="0" applyFont="1" applyFill="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7" xfId="0" applyFont="1" applyBorder="1" applyAlignment="1" applyProtection="1">
      <alignment vertical="center" wrapText="1"/>
    </xf>
    <xf numFmtId="0" fontId="9" fillId="0" borderId="25" xfId="0" applyFont="1" applyBorder="1" applyAlignment="1" applyProtection="1">
      <alignment vertical="center" wrapText="1"/>
    </xf>
    <xf numFmtId="0" fontId="9" fillId="0" borderId="29" xfId="0" applyFont="1" applyBorder="1" applyAlignment="1" applyProtection="1">
      <alignment vertical="center" wrapText="1"/>
    </xf>
    <xf numFmtId="0" fontId="9" fillId="0" borderId="25" xfId="0" applyFont="1" applyFill="1" applyBorder="1" applyAlignment="1" applyProtection="1">
      <alignment horizontal="left" vertical="center" wrapText="1"/>
    </xf>
    <xf numFmtId="0" fontId="9" fillId="0" borderId="29" xfId="0" applyFont="1" applyFill="1" applyBorder="1" applyAlignment="1" applyProtection="1">
      <alignment horizontal="left" vertical="center" wrapText="1"/>
    </xf>
    <xf numFmtId="0" fontId="9" fillId="0" borderId="28" xfId="0" applyFont="1" applyBorder="1" applyAlignment="1" applyProtection="1">
      <alignment vertical="center" wrapText="1"/>
    </xf>
    <xf numFmtId="0" fontId="9" fillId="0" borderId="26" xfId="0" applyFont="1" applyBorder="1" applyAlignment="1" applyProtection="1">
      <alignment vertical="center" wrapText="1"/>
    </xf>
    <xf numFmtId="0" fontId="9" fillId="0" borderId="30" xfId="0" applyFont="1" applyBorder="1" applyAlignment="1" applyProtection="1">
      <alignment vertical="center" wrapText="1"/>
    </xf>
    <xf numFmtId="0" fontId="9" fillId="0" borderId="27" xfId="0" applyFont="1" applyFill="1" applyBorder="1" applyAlignment="1" applyProtection="1">
      <alignment vertical="center" wrapText="1"/>
    </xf>
    <xf numFmtId="0" fontId="9" fillId="0" borderId="25" xfId="0" applyFont="1" applyFill="1" applyBorder="1" applyAlignment="1" applyProtection="1">
      <alignment vertical="center" wrapText="1"/>
    </xf>
    <xf numFmtId="0" fontId="9" fillId="0" borderId="29" xfId="0" applyFont="1" applyFill="1" applyBorder="1" applyAlignment="1" applyProtection="1">
      <alignment vertical="center" wrapText="1"/>
    </xf>
    <xf numFmtId="0" fontId="5" fillId="3" borderId="9"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pplyProtection="1">
      <alignment horizontal="left" vertical="center" wrapText="1" shrinkToFit="1"/>
      <protection locked="0"/>
    </xf>
    <xf numFmtId="38" fontId="30" fillId="4" borderId="54" xfId="1" applyFont="1" applyFill="1" applyBorder="1" applyAlignment="1" applyProtection="1">
      <alignment horizontal="left" vertical="center" wrapText="1" shrinkToFit="1"/>
      <protection locked="0"/>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pplyProtection="1">
      <alignment horizontal="left" vertical="center" wrapText="1" shrinkToFit="1"/>
      <protection locked="0"/>
    </xf>
    <xf numFmtId="38" fontId="30" fillId="4" borderId="1" xfId="1" applyFont="1" applyFill="1" applyBorder="1" applyAlignment="1" applyProtection="1">
      <alignment horizontal="left" vertical="center" wrapText="1" shrinkToFit="1"/>
      <protection locked="0"/>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16" xfId="0" applyFont="1" applyFill="1" applyBorder="1" applyAlignment="1" applyProtection="1">
      <alignment horizontal="center" vertical="center"/>
      <protection locked="0"/>
    </xf>
    <xf numFmtId="0" fontId="32" fillId="11" borderId="12" xfId="0" applyFont="1" applyFill="1" applyBorder="1" applyAlignment="1" applyProtection="1">
      <alignment horizontal="center" vertical="center"/>
      <protection locked="0"/>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pplyProtection="1">
      <alignment horizontal="left" vertical="top" wrapText="1"/>
      <protection locked="0"/>
    </xf>
    <xf numFmtId="0" fontId="32" fillId="4" borderId="14" xfId="0" applyFont="1" applyFill="1" applyBorder="1" applyAlignment="1" applyProtection="1">
      <alignment horizontal="left" vertical="top" wrapText="1"/>
      <protection locked="0"/>
    </xf>
    <xf numFmtId="0" fontId="32" fillId="4" borderId="2" xfId="0" applyFont="1" applyFill="1" applyBorder="1" applyAlignment="1" applyProtection="1">
      <alignment horizontal="left" vertical="top" wrapText="1"/>
      <protection locked="0"/>
    </xf>
    <xf numFmtId="0" fontId="32" fillId="4" borderId="25" xfId="0" applyFont="1" applyFill="1" applyBorder="1" applyAlignment="1" applyProtection="1">
      <alignment horizontal="left" vertical="top" wrapText="1"/>
      <protection locked="0"/>
    </xf>
    <xf numFmtId="0" fontId="32" fillId="11" borderId="27" xfId="0" applyFont="1" applyFill="1" applyBorder="1" applyAlignment="1" applyProtection="1">
      <alignment horizontal="center" vertical="center"/>
      <protection locked="0"/>
    </xf>
    <xf numFmtId="0" fontId="32" fillId="11" borderId="25" xfId="0" applyFont="1" applyFill="1" applyBorder="1" applyAlignment="1" applyProtection="1">
      <alignment horizontal="center" vertical="center"/>
      <protection locked="0"/>
    </xf>
    <xf numFmtId="0" fontId="32" fillId="4" borderId="32" xfId="0" applyFont="1" applyFill="1" applyBorder="1" applyAlignment="1" applyProtection="1">
      <alignment horizontal="left" vertical="top" wrapText="1"/>
      <protection locked="0"/>
    </xf>
    <xf numFmtId="0" fontId="32" fillId="4" borderId="12" xfId="0" applyFont="1" applyFill="1" applyBorder="1" applyAlignment="1" applyProtection="1">
      <alignment horizontal="left" vertical="top" wrapText="1"/>
      <protection locked="0"/>
    </xf>
    <xf numFmtId="0" fontId="32" fillId="11" borderId="35" xfId="0" applyFont="1" applyFill="1" applyBorder="1" applyAlignment="1" applyProtection="1">
      <alignment horizontal="center" vertical="center"/>
      <protection locked="0"/>
    </xf>
    <xf numFmtId="0" fontId="32" fillId="11" borderId="7" xfId="0" applyFont="1" applyFill="1" applyBorder="1" applyAlignment="1" applyProtection="1">
      <alignment horizontal="center" vertical="center"/>
      <protection locked="0"/>
    </xf>
    <xf numFmtId="0" fontId="32" fillId="11" borderId="8" xfId="0" applyFont="1" applyFill="1" applyBorder="1" applyAlignment="1" applyProtection="1">
      <alignment horizontal="center" vertical="center"/>
      <protection locked="0"/>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pplyProtection="1">
      <alignment horizontal="left" vertical="top" wrapText="1"/>
      <protection locked="0"/>
    </xf>
    <xf numFmtId="0" fontId="32" fillId="4" borderId="29" xfId="0" applyFont="1" applyFill="1" applyBorder="1" applyAlignment="1" applyProtection="1">
      <alignment horizontal="left" vertical="top"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pplyProtection="1">
      <alignment horizontal="center" vertical="center" shrinkToFit="1"/>
      <protection locked="0"/>
    </xf>
    <xf numFmtId="58" fontId="32" fillId="4" borderId="25" xfId="0" applyNumberFormat="1" applyFont="1" applyFill="1" applyBorder="1" applyAlignment="1" applyProtection="1">
      <alignment horizontal="center" vertical="center" shrinkToFit="1"/>
      <protection locked="0"/>
    </xf>
    <xf numFmtId="58" fontId="32" fillId="4" borderId="29" xfId="0" applyNumberFormat="1" applyFont="1" applyFill="1" applyBorder="1" applyAlignment="1" applyProtection="1">
      <alignment horizontal="center" vertical="center" shrinkToFit="1"/>
      <protection locked="0"/>
    </xf>
    <xf numFmtId="58" fontId="32" fillId="4" borderId="28" xfId="0" applyNumberFormat="1" applyFont="1" applyFill="1" applyBorder="1" applyAlignment="1" applyProtection="1">
      <alignment horizontal="center" vertical="center" shrinkToFit="1"/>
      <protection locked="0"/>
    </xf>
    <xf numFmtId="58" fontId="32" fillId="4" borderId="26" xfId="0" applyNumberFormat="1" applyFont="1" applyFill="1" applyBorder="1" applyAlignment="1" applyProtection="1">
      <alignment horizontal="center" vertical="center" shrinkToFit="1"/>
      <protection locked="0"/>
    </xf>
    <xf numFmtId="58" fontId="32" fillId="4" borderId="30" xfId="0" applyNumberFormat="1" applyFont="1" applyFill="1" applyBorder="1" applyAlignment="1" applyProtection="1">
      <alignment horizontal="center" vertical="center" shrinkToFit="1"/>
      <protection locked="0"/>
    </xf>
    <xf numFmtId="0" fontId="32" fillId="4" borderId="17" xfId="0" applyFont="1" applyFill="1" applyBorder="1" applyAlignment="1" applyProtection="1">
      <alignment horizontal="left" vertical="top" wrapText="1"/>
      <protection locked="0"/>
    </xf>
    <xf numFmtId="0" fontId="7" fillId="3" borderId="11" xfId="0" applyFont="1" applyFill="1" applyBorder="1" applyAlignment="1">
      <alignment horizontal="center" vertical="center"/>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pplyProtection="1">
      <alignment horizontal="right" vertical="center" wrapText="1" shrinkToFit="1"/>
      <protection locked="0"/>
    </xf>
    <xf numFmtId="38" fontId="30" fillId="4" borderId="3" xfId="1" applyFont="1" applyFill="1" applyBorder="1" applyAlignment="1" applyProtection="1">
      <alignment horizontal="right" vertical="center" wrapText="1" shrinkToFit="1"/>
      <protection locked="0"/>
    </xf>
    <xf numFmtId="38" fontId="30" fillId="5" borderId="19" xfId="1" applyFont="1" applyFill="1" applyBorder="1" applyAlignment="1" applyProtection="1">
      <alignment horizontal="right" vertical="center" shrinkToFit="1"/>
    </xf>
    <xf numFmtId="38" fontId="30" fillId="5" borderId="58" xfId="1" applyFont="1" applyFill="1" applyBorder="1" applyAlignment="1" applyProtection="1">
      <alignment horizontal="right" vertical="center" shrinkToFit="1"/>
    </xf>
    <xf numFmtId="38" fontId="30" fillId="4" borderId="19" xfId="1" applyFont="1" applyFill="1" applyBorder="1" applyAlignment="1" applyProtection="1">
      <alignment horizontal="right" vertical="center" shrinkToFit="1"/>
      <protection locked="0"/>
    </xf>
    <xf numFmtId="38" fontId="30" fillId="4" borderId="58" xfId="1" applyFont="1" applyFill="1" applyBorder="1" applyAlignment="1" applyProtection="1">
      <alignment horizontal="right" vertical="center" shrinkToFit="1"/>
      <protection locked="0"/>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5" borderId="2" xfId="1" applyFont="1" applyFill="1" applyBorder="1" applyAlignment="1" applyProtection="1">
      <alignment horizontal="right" vertical="center" shrinkToFit="1"/>
    </xf>
    <xf numFmtId="38" fontId="30" fillId="5" borderId="3" xfId="1" applyFont="1" applyFill="1" applyBorder="1" applyAlignment="1" applyProtection="1">
      <alignment horizontal="right" vertical="center" shrinkToFit="1"/>
    </xf>
    <xf numFmtId="38" fontId="30" fillId="4" borderId="32" xfId="1" applyFont="1" applyFill="1" applyBorder="1" applyAlignment="1" applyProtection="1">
      <alignment horizontal="right" vertical="center" wrapText="1" shrinkToFit="1"/>
      <protection locked="0"/>
    </xf>
    <xf numFmtId="38" fontId="30" fillId="4" borderId="33" xfId="1" applyFont="1" applyFill="1" applyBorder="1" applyAlignment="1" applyProtection="1">
      <alignment horizontal="right" vertical="center" wrapText="1" shrinkToFit="1"/>
      <protection locked="0"/>
    </xf>
    <xf numFmtId="38" fontId="32" fillId="4" borderId="2" xfId="1" applyFont="1" applyFill="1" applyBorder="1" applyAlignment="1">
      <alignment horizontal="left" vertical="center"/>
    </xf>
    <xf numFmtId="38" fontId="32" fillId="4" borderId="25" xfId="1" applyFont="1" applyFill="1" applyBorder="1" applyAlignment="1">
      <alignment horizontal="left" vertical="center"/>
    </xf>
    <xf numFmtId="38" fontId="32" fillId="4" borderId="3" xfId="1" applyFont="1" applyFill="1" applyBorder="1" applyAlignment="1">
      <alignment horizontal="left" vertical="center"/>
    </xf>
    <xf numFmtId="38" fontId="30" fillId="4" borderId="2" xfId="1" applyFont="1" applyFill="1" applyBorder="1" applyAlignment="1" applyProtection="1">
      <alignment horizontal="left" vertical="center" shrinkToFit="1"/>
      <protection locked="0"/>
    </xf>
    <xf numFmtId="38" fontId="30" fillId="4" borderId="25" xfId="1" applyFont="1" applyFill="1" applyBorder="1" applyAlignment="1" applyProtection="1">
      <alignment horizontal="left" vertical="center" shrinkToFit="1"/>
      <protection locked="0"/>
    </xf>
    <xf numFmtId="38" fontId="30" fillId="4" borderId="3" xfId="1" applyFont="1" applyFill="1" applyBorder="1" applyAlignment="1" applyProtection="1">
      <alignment horizontal="left" vertical="center" shrinkToFit="1"/>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38" fontId="30" fillId="11" borderId="1" xfId="1" applyFont="1" applyFill="1" applyBorder="1" applyAlignment="1" applyProtection="1">
      <alignment horizontal="center" vertical="center" wrapText="1" shrinkToFit="1"/>
      <protection locked="0"/>
    </xf>
    <xf numFmtId="38" fontId="30" fillId="11" borderId="54" xfId="1" applyFont="1" applyFill="1" applyBorder="1" applyAlignment="1" applyProtection="1">
      <alignment horizontal="center" vertical="center" wrapText="1" shrinkToFit="1"/>
      <protection locked="0"/>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2" fillId="11" borderId="28" xfId="0" applyFont="1" applyFill="1" applyBorder="1" applyAlignment="1" applyProtection="1">
      <alignment horizontal="center" vertical="center"/>
      <protection locked="0"/>
    </xf>
    <xf numFmtId="0" fontId="32" fillId="11" borderId="26" xfId="0" applyFont="1" applyFill="1" applyBorder="1" applyAlignment="1" applyProtection="1">
      <alignment horizontal="center" vertical="center"/>
      <protection locked="0"/>
    </xf>
    <xf numFmtId="0" fontId="32" fillId="4" borderId="19" xfId="0" applyFont="1" applyFill="1" applyBorder="1" applyAlignment="1" applyProtection="1">
      <alignment horizontal="left" vertical="top" wrapText="1"/>
      <protection locked="0"/>
    </xf>
    <xf numFmtId="0" fontId="32" fillId="4" borderId="26" xfId="0" applyFont="1" applyFill="1" applyBorder="1" applyAlignment="1" applyProtection="1">
      <alignment horizontal="left" vertical="top" wrapText="1"/>
      <protection locked="0"/>
    </xf>
    <xf numFmtId="0" fontId="32" fillId="4" borderId="30" xfId="0" applyFont="1" applyFill="1" applyBorder="1" applyAlignment="1" applyProtection="1">
      <alignment horizontal="left" vertical="top" wrapText="1"/>
      <protection locked="0"/>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0" fontId="5" fillId="0" borderId="31" xfId="0" applyFont="1" applyBorder="1" applyAlignment="1">
      <alignment horizontal="center" vertical="center"/>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0" fontId="9" fillId="6" borderId="1" xfId="0" applyFont="1" applyFill="1" applyBorder="1" applyAlignment="1">
      <alignment horizontal="center" vertical="center" shrinkToFit="1"/>
    </xf>
    <xf numFmtId="0" fontId="32" fillId="4" borderId="27" xfId="0" applyFont="1" applyFill="1" applyBorder="1" applyAlignment="1" applyProtection="1">
      <alignment horizontal="left" vertical="top" wrapText="1"/>
      <protection locked="0"/>
    </xf>
    <xf numFmtId="0" fontId="32" fillId="4" borderId="28" xfId="0" applyFont="1" applyFill="1" applyBorder="1" applyAlignment="1" applyProtection="1">
      <alignment horizontal="left" vertical="top" wrapText="1"/>
      <protection locked="0"/>
    </xf>
    <xf numFmtId="58" fontId="32" fillId="4" borderId="64" xfId="0" applyNumberFormat="1" applyFont="1" applyFill="1" applyBorder="1" applyAlignment="1" applyProtection="1">
      <alignment horizontal="left" vertical="top" shrinkToFit="1"/>
      <protection locked="0"/>
    </xf>
    <xf numFmtId="58" fontId="32" fillId="4" borderId="46" xfId="0" applyNumberFormat="1" applyFont="1" applyFill="1" applyBorder="1" applyAlignment="1" applyProtection="1">
      <alignment horizontal="left" vertical="top" shrinkToFit="1"/>
      <protection locked="0"/>
    </xf>
    <xf numFmtId="58" fontId="32" fillId="4" borderId="65" xfId="0" applyNumberFormat="1" applyFont="1" applyFill="1" applyBorder="1" applyAlignment="1" applyProtection="1">
      <alignment horizontal="left" vertical="top" shrinkToFit="1"/>
      <protection locked="0"/>
    </xf>
    <xf numFmtId="58" fontId="32" fillId="4" borderId="59" xfId="0" applyNumberFormat="1" applyFont="1" applyFill="1" applyBorder="1" applyAlignment="1" applyProtection="1">
      <alignment horizontal="left" vertical="top" shrinkToFit="1"/>
      <protection locked="0"/>
    </xf>
    <xf numFmtId="58" fontId="32" fillId="4" borderId="0" xfId="0" applyNumberFormat="1" applyFont="1" applyFill="1" applyBorder="1" applyAlignment="1" applyProtection="1">
      <alignment horizontal="left" vertical="top" shrinkToFit="1"/>
      <protection locked="0"/>
    </xf>
    <xf numFmtId="58" fontId="32" fillId="4" borderId="41" xfId="0" applyNumberFormat="1" applyFont="1" applyFill="1" applyBorder="1" applyAlignment="1" applyProtection="1">
      <alignment horizontal="left" vertical="top" shrinkToFit="1"/>
      <protection locked="0"/>
    </xf>
    <xf numFmtId="58" fontId="32" fillId="4" borderId="16" xfId="0" applyNumberFormat="1" applyFont="1" applyFill="1" applyBorder="1" applyAlignment="1" applyProtection="1">
      <alignment horizontal="left" vertical="top" shrinkToFit="1"/>
      <protection locked="0"/>
    </xf>
    <xf numFmtId="58" fontId="32" fillId="4" borderId="12" xfId="0" applyNumberFormat="1" applyFont="1" applyFill="1" applyBorder="1" applyAlignment="1" applyProtection="1">
      <alignment horizontal="left" vertical="top" shrinkToFit="1"/>
      <protection locked="0"/>
    </xf>
    <xf numFmtId="58" fontId="32" fillId="4" borderId="17" xfId="0" applyNumberFormat="1" applyFont="1" applyFill="1" applyBorder="1" applyAlignment="1" applyProtection="1">
      <alignment horizontal="left" vertical="top" shrinkToFit="1"/>
      <protection locked="0"/>
    </xf>
    <xf numFmtId="0" fontId="32" fillId="4" borderId="13" xfId="0" applyFont="1" applyFill="1" applyBorder="1" applyAlignment="1" applyProtection="1">
      <alignment horizontal="left" vertical="top" wrapText="1"/>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cellXfs>
  <cellStyles count="4">
    <cellStyle name="桁区切り" xfId="1" builtinId="6"/>
    <cellStyle name="桁区切り 3" xfId="3"/>
    <cellStyle name="標準" xfId="0" builtinId="0"/>
    <cellStyle name="標準 3" xfId="2"/>
  </cellStyles>
  <dxfs count="3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35</xdr:row>
          <xdr:rowOff>0</xdr:rowOff>
        </xdr:from>
        <xdr:to>
          <xdr:col>17</xdr:col>
          <xdr:colOff>676275</xdr:colOff>
          <xdr:row>36</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35</xdr:row>
          <xdr:rowOff>428625</xdr:rowOff>
        </xdr:from>
        <xdr:to>
          <xdr:col>17</xdr:col>
          <xdr:colOff>676275</xdr:colOff>
          <xdr:row>37</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35</xdr:row>
          <xdr:rowOff>428625</xdr:rowOff>
        </xdr:from>
        <xdr:to>
          <xdr:col>17</xdr:col>
          <xdr:colOff>676275</xdr:colOff>
          <xdr:row>37</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36</xdr:row>
          <xdr:rowOff>428625</xdr:rowOff>
        </xdr:from>
        <xdr:to>
          <xdr:col>17</xdr:col>
          <xdr:colOff>676275</xdr:colOff>
          <xdr:row>38</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36</xdr:row>
          <xdr:rowOff>428625</xdr:rowOff>
        </xdr:from>
        <xdr:to>
          <xdr:col>17</xdr:col>
          <xdr:colOff>676275</xdr:colOff>
          <xdr:row>38</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390525</xdr:rowOff>
        </xdr:from>
        <xdr:to>
          <xdr:col>17</xdr:col>
          <xdr:colOff>676275</xdr:colOff>
          <xdr:row>34</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33</xdr:row>
          <xdr:rowOff>428625</xdr:rowOff>
        </xdr:from>
        <xdr:to>
          <xdr:col>17</xdr:col>
          <xdr:colOff>676275</xdr:colOff>
          <xdr:row>35</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39</xdr:row>
          <xdr:rowOff>390525</xdr:rowOff>
        </xdr:from>
        <xdr:to>
          <xdr:col>17</xdr:col>
          <xdr:colOff>676275</xdr:colOff>
          <xdr:row>41</xdr:row>
          <xdr:rowOff>66675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5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40</xdr:row>
          <xdr:rowOff>428625</xdr:rowOff>
        </xdr:from>
        <xdr:to>
          <xdr:col>17</xdr:col>
          <xdr:colOff>676275</xdr:colOff>
          <xdr:row>42</xdr:row>
          <xdr:rowOff>66675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40</xdr:row>
          <xdr:rowOff>428625</xdr:rowOff>
        </xdr:from>
        <xdr:to>
          <xdr:col>17</xdr:col>
          <xdr:colOff>676275</xdr:colOff>
          <xdr:row>42</xdr:row>
          <xdr:rowOff>66675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5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41</xdr:row>
          <xdr:rowOff>428625</xdr:rowOff>
        </xdr:from>
        <xdr:to>
          <xdr:col>17</xdr:col>
          <xdr:colOff>676275</xdr:colOff>
          <xdr:row>43</xdr:row>
          <xdr:rowOff>66675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5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41</xdr:row>
          <xdr:rowOff>428625</xdr:rowOff>
        </xdr:from>
        <xdr:to>
          <xdr:col>17</xdr:col>
          <xdr:colOff>676275</xdr:colOff>
          <xdr:row>43</xdr:row>
          <xdr:rowOff>66675</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5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0</xdr:colOff>
      <xdr:row>23</xdr:row>
      <xdr:rowOff>67234</xdr:rowOff>
    </xdr:from>
    <xdr:to>
      <xdr:col>17</xdr:col>
      <xdr:colOff>795618</xdr:colOff>
      <xdr:row>25</xdr:row>
      <xdr:rowOff>0</xdr:rowOff>
    </xdr:to>
    <xdr:sp macro="" textlink="">
      <xdr:nvSpPr>
        <xdr:cNvPr id="2" name="テキスト ボックス 1"/>
        <xdr:cNvSpPr txBox="1"/>
      </xdr:nvSpPr>
      <xdr:spPr>
        <a:xfrm>
          <a:off x="7227794" y="8673352"/>
          <a:ext cx="7182971" cy="470648"/>
        </a:xfrm>
        <a:prstGeom prst="rect">
          <a:avLst/>
        </a:prstGeom>
        <a:solidFill>
          <a:schemeClr val="accent2">
            <a:lumMod val="40000"/>
            <a:lumOff val="6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この項目は県が作成しますので、入力不要です。</a:t>
          </a:r>
        </a:p>
      </xdr:txBody>
    </xdr:sp>
    <xdr:clientData/>
  </xdr:twoCellAnchor>
  <xdr:twoCellAnchor>
    <xdr:from>
      <xdr:col>23</xdr:col>
      <xdr:colOff>723900</xdr:colOff>
      <xdr:row>22</xdr:row>
      <xdr:rowOff>230839</xdr:rowOff>
    </xdr:from>
    <xdr:to>
      <xdr:col>33</xdr:col>
      <xdr:colOff>0</xdr:colOff>
      <xdr:row>24</xdr:row>
      <xdr:rowOff>163604</xdr:rowOff>
    </xdr:to>
    <xdr:sp macro="" textlink="">
      <xdr:nvSpPr>
        <xdr:cNvPr id="9" name="テキスト ボックス 8"/>
        <xdr:cNvSpPr txBox="1"/>
      </xdr:nvSpPr>
      <xdr:spPr>
        <a:xfrm>
          <a:off x="18944665" y="8568015"/>
          <a:ext cx="6559923" cy="470648"/>
        </a:xfrm>
        <a:prstGeom prst="rect">
          <a:avLst/>
        </a:prstGeom>
        <a:solidFill>
          <a:schemeClr val="accent2">
            <a:lumMod val="40000"/>
            <a:lumOff val="6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この項目は県が作成しますので、入力不要です。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390525</xdr:rowOff>
        </xdr:from>
        <xdr:to>
          <xdr:col>17</xdr:col>
          <xdr:colOff>676275</xdr:colOff>
          <xdr:row>38</xdr:row>
          <xdr:rowOff>66675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6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6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xdr:colOff>
      <xdr:row>23</xdr:row>
      <xdr:rowOff>67235</xdr:rowOff>
    </xdr:from>
    <xdr:to>
      <xdr:col>18</xdr:col>
      <xdr:colOff>1</xdr:colOff>
      <xdr:row>25</xdr:row>
      <xdr:rowOff>1</xdr:rowOff>
    </xdr:to>
    <xdr:sp macro="" textlink="">
      <xdr:nvSpPr>
        <xdr:cNvPr id="9" name="テキスト ボックス 8"/>
        <xdr:cNvSpPr txBox="1"/>
      </xdr:nvSpPr>
      <xdr:spPr>
        <a:xfrm>
          <a:off x="7227796" y="9300882"/>
          <a:ext cx="7149352" cy="470648"/>
        </a:xfrm>
        <a:prstGeom prst="rect">
          <a:avLst/>
        </a:prstGeom>
        <a:solidFill>
          <a:schemeClr val="accent2">
            <a:lumMod val="40000"/>
            <a:lumOff val="6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この項目は県が作成しますので、入力不要です。</a:t>
          </a:r>
        </a:p>
      </xdr:txBody>
    </xdr:sp>
    <xdr:clientData/>
  </xdr:twoCellAnchor>
  <xdr:twoCellAnchor>
    <xdr:from>
      <xdr:col>23</xdr:col>
      <xdr:colOff>948019</xdr:colOff>
      <xdr:row>23</xdr:row>
      <xdr:rowOff>17929</xdr:rowOff>
    </xdr:from>
    <xdr:to>
      <xdr:col>34</xdr:col>
      <xdr:colOff>0</xdr:colOff>
      <xdr:row>24</xdr:row>
      <xdr:rowOff>219636</xdr:rowOff>
    </xdr:to>
    <xdr:sp macro="" textlink="">
      <xdr:nvSpPr>
        <xdr:cNvPr id="10" name="テキスト ボックス 9"/>
        <xdr:cNvSpPr txBox="1"/>
      </xdr:nvSpPr>
      <xdr:spPr>
        <a:xfrm>
          <a:off x="19829931" y="9251576"/>
          <a:ext cx="7534834" cy="470648"/>
        </a:xfrm>
        <a:prstGeom prst="rect">
          <a:avLst/>
        </a:prstGeom>
        <a:solidFill>
          <a:schemeClr val="accent2">
            <a:lumMod val="40000"/>
            <a:lumOff val="6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この項目は県が作成しますので、入力不要です。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K23"/>
  <sheetViews>
    <sheetView view="pageBreakPreview" zoomScale="70" zoomScaleNormal="85" zoomScaleSheetLayoutView="70" workbookViewId="0">
      <pane ySplit="3" topLeftCell="A4" activePane="bottomLeft" state="frozen"/>
      <selection activeCell="I17" sqref="I17"/>
      <selection pane="bottomLeft" activeCell="D5" sqref="D5:T5"/>
    </sheetView>
  </sheetViews>
  <sheetFormatPr defaultRowHeight="18.75"/>
  <cols>
    <col min="1" max="1" width="2.125" style="172" customWidth="1"/>
    <col min="2" max="2" width="4.375" style="172" customWidth="1"/>
    <col min="3" max="3" width="29.875" style="172" bestFit="1" customWidth="1"/>
    <col min="4" max="11" width="8.5" style="172" customWidth="1"/>
    <col min="12" max="12" width="8.5" style="173" customWidth="1"/>
    <col min="13" max="37" width="8.5" style="172" customWidth="1"/>
    <col min="38" max="40" width="8.25" style="172" customWidth="1"/>
    <col min="41" max="41" width="6.625" style="172" customWidth="1"/>
    <col min="42" max="44" width="6.375" style="172" customWidth="1"/>
    <col min="45" max="16384" width="9" style="172"/>
  </cols>
  <sheetData>
    <row r="1" spans="1:37" ht="24.75" customHeight="1"/>
    <row r="2" spans="1:37" ht="24.75" customHeight="1" thickBot="1">
      <c r="A2" s="174" t="s">
        <v>99</v>
      </c>
      <c r="L2" s="172"/>
    </row>
    <row r="3" spans="1:37" ht="24.75" customHeight="1" thickBot="1">
      <c r="B3" s="175"/>
      <c r="C3" s="176" t="s">
        <v>67</v>
      </c>
      <c r="D3" s="223" t="s">
        <v>75</v>
      </c>
      <c r="E3" s="224"/>
      <c r="F3" s="224"/>
      <c r="G3" s="224"/>
      <c r="H3" s="224"/>
      <c r="I3" s="224"/>
      <c r="J3" s="224"/>
      <c r="K3" s="224"/>
      <c r="L3" s="224"/>
      <c r="M3" s="224"/>
      <c r="N3" s="224"/>
      <c r="O3" s="224"/>
      <c r="P3" s="224"/>
      <c r="Q3" s="224"/>
      <c r="R3" s="224"/>
      <c r="S3" s="224"/>
      <c r="T3" s="225"/>
      <c r="U3" s="224" t="s">
        <v>76</v>
      </c>
      <c r="V3" s="224"/>
      <c r="W3" s="224"/>
      <c r="X3" s="224"/>
      <c r="Y3" s="224"/>
      <c r="Z3" s="224"/>
      <c r="AA3" s="224"/>
      <c r="AB3" s="224"/>
      <c r="AC3" s="224"/>
      <c r="AD3" s="224"/>
      <c r="AE3" s="224"/>
      <c r="AF3" s="224"/>
      <c r="AG3" s="224"/>
      <c r="AH3" s="224"/>
      <c r="AI3" s="224"/>
      <c r="AJ3" s="224"/>
      <c r="AK3" s="225"/>
    </row>
    <row r="4" spans="1:37" ht="57.75" customHeight="1">
      <c r="B4" s="204" t="s">
        <v>10</v>
      </c>
      <c r="C4" s="177" t="s">
        <v>2</v>
      </c>
      <c r="D4" s="207" t="s">
        <v>161</v>
      </c>
      <c r="E4" s="208"/>
      <c r="F4" s="208"/>
      <c r="G4" s="208"/>
      <c r="H4" s="208"/>
      <c r="I4" s="208"/>
      <c r="J4" s="208"/>
      <c r="K4" s="208"/>
      <c r="L4" s="208"/>
      <c r="M4" s="208"/>
      <c r="N4" s="208"/>
      <c r="O4" s="208"/>
      <c r="P4" s="208"/>
      <c r="Q4" s="208"/>
      <c r="R4" s="208"/>
      <c r="S4" s="208"/>
      <c r="T4" s="209"/>
      <c r="U4" s="210" t="s">
        <v>187</v>
      </c>
      <c r="V4" s="210"/>
      <c r="W4" s="210"/>
      <c r="X4" s="210"/>
      <c r="Y4" s="210"/>
      <c r="Z4" s="210"/>
      <c r="AA4" s="210"/>
      <c r="AB4" s="210"/>
      <c r="AC4" s="210"/>
      <c r="AD4" s="210"/>
      <c r="AE4" s="210"/>
      <c r="AF4" s="210"/>
      <c r="AG4" s="210"/>
      <c r="AH4" s="210"/>
      <c r="AI4" s="210"/>
      <c r="AJ4" s="210"/>
      <c r="AK4" s="211"/>
    </row>
    <row r="5" spans="1:37" ht="126.75" customHeight="1">
      <c r="B5" s="205"/>
      <c r="C5" s="178" t="s">
        <v>3</v>
      </c>
      <c r="D5" s="220" t="s">
        <v>254</v>
      </c>
      <c r="E5" s="221"/>
      <c r="F5" s="221"/>
      <c r="G5" s="221"/>
      <c r="H5" s="221"/>
      <c r="I5" s="221"/>
      <c r="J5" s="221"/>
      <c r="K5" s="221"/>
      <c r="L5" s="221"/>
      <c r="M5" s="221"/>
      <c r="N5" s="221"/>
      <c r="O5" s="221"/>
      <c r="P5" s="221"/>
      <c r="Q5" s="221"/>
      <c r="R5" s="221"/>
      <c r="S5" s="221"/>
      <c r="T5" s="222"/>
      <c r="U5" s="215" t="s">
        <v>255</v>
      </c>
      <c r="V5" s="215"/>
      <c r="W5" s="215"/>
      <c r="X5" s="215"/>
      <c r="Y5" s="215"/>
      <c r="Z5" s="215"/>
      <c r="AA5" s="215"/>
      <c r="AB5" s="215"/>
      <c r="AC5" s="215"/>
      <c r="AD5" s="215"/>
      <c r="AE5" s="215"/>
      <c r="AF5" s="215"/>
      <c r="AG5" s="215"/>
      <c r="AH5" s="215"/>
      <c r="AI5" s="215"/>
      <c r="AJ5" s="215"/>
      <c r="AK5" s="216"/>
    </row>
    <row r="6" spans="1:37" ht="57.75" customHeight="1">
      <c r="B6" s="205"/>
      <c r="C6" s="178" t="s">
        <v>4</v>
      </c>
      <c r="D6" s="220" t="s">
        <v>101</v>
      </c>
      <c r="E6" s="221"/>
      <c r="F6" s="221"/>
      <c r="G6" s="221"/>
      <c r="H6" s="221"/>
      <c r="I6" s="221"/>
      <c r="J6" s="221"/>
      <c r="K6" s="221"/>
      <c r="L6" s="221"/>
      <c r="M6" s="221"/>
      <c r="N6" s="221"/>
      <c r="O6" s="221"/>
      <c r="P6" s="221"/>
      <c r="Q6" s="221"/>
      <c r="R6" s="221"/>
      <c r="S6" s="221"/>
      <c r="T6" s="222"/>
      <c r="U6" s="215" t="s">
        <v>253</v>
      </c>
      <c r="V6" s="215"/>
      <c r="W6" s="215"/>
      <c r="X6" s="215"/>
      <c r="Y6" s="215"/>
      <c r="Z6" s="215"/>
      <c r="AA6" s="215"/>
      <c r="AB6" s="215"/>
      <c r="AC6" s="215"/>
      <c r="AD6" s="215"/>
      <c r="AE6" s="215"/>
      <c r="AF6" s="215"/>
      <c r="AG6" s="215"/>
      <c r="AH6" s="215"/>
      <c r="AI6" s="215"/>
      <c r="AJ6" s="215"/>
      <c r="AK6" s="216"/>
    </row>
    <row r="7" spans="1:37" ht="57.75" customHeight="1">
      <c r="B7" s="205"/>
      <c r="C7" s="178" t="s">
        <v>57</v>
      </c>
      <c r="D7" s="220" t="s">
        <v>102</v>
      </c>
      <c r="E7" s="221"/>
      <c r="F7" s="221"/>
      <c r="G7" s="221"/>
      <c r="H7" s="221"/>
      <c r="I7" s="221"/>
      <c r="J7" s="221"/>
      <c r="K7" s="221"/>
      <c r="L7" s="221"/>
      <c r="M7" s="221"/>
      <c r="N7" s="221"/>
      <c r="O7" s="221"/>
      <c r="P7" s="221"/>
      <c r="Q7" s="221"/>
      <c r="R7" s="221"/>
      <c r="S7" s="221"/>
      <c r="T7" s="222"/>
      <c r="U7" s="215" t="s">
        <v>87</v>
      </c>
      <c r="V7" s="215"/>
      <c r="W7" s="215"/>
      <c r="X7" s="215"/>
      <c r="Y7" s="215"/>
      <c r="Z7" s="215"/>
      <c r="AA7" s="215"/>
      <c r="AB7" s="215"/>
      <c r="AC7" s="215"/>
      <c r="AD7" s="215"/>
      <c r="AE7" s="215"/>
      <c r="AF7" s="215"/>
      <c r="AG7" s="215"/>
      <c r="AH7" s="215"/>
      <c r="AI7" s="215"/>
      <c r="AJ7" s="215"/>
      <c r="AK7" s="216"/>
    </row>
    <row r="8" spans="1:37" ht="57.75" customHeight="1">
      <c r="B8" s="205"/>
      <c r="C8" s="178" t="s">
        <v>58</v>
      </c>
      <c r="D8" s="220" t="s">
        <v>103</v>
      </c>
      <c r="E8" s="221"/>
      <c r="F8" s="221"/>
      <c r="G8" s="221"/>
      <c r="H8" s="221"/>
      <c r="I8" s="221"/>
      <c r="J8" s="221"/>
      <c r="K8" s="221"/>
      <c r="L8" s="221"/>
      <c r="M8" s="221"/>
      <c r="N8" s="221"/>
      <c r="O8" s="221"/>
      <c r="P8" s="221"/>
      <c r="Q8" s="221"/>
      <c r="R8" s="221"/>
      <c r="S8" s="221"/>
      <c r="T8" s="222"/>
      <c r="U8" s="215" t="s">
        <v>197</v>
      </c>
      <c r="V8" s="215"/>
      <c r="W8" s="215"/>
      <c r="X8" s="215"/>
      <c r="Y8" s="215"/>
      <c r="Z8" s="215"/>
      <c r="AA8" s="215"/>
      <c r="AB8" s="215"/>
      <c r="AC8" s="215"/>
      <c r="AD8" s="215"/>
      <c r="AE8" s="215"/>
      <c r="AF8" s="215"/>
      <c r="AG8" s="215"/>
      <c r="AH8" s="215"/>
      <c r="AI8" s="215"/>
      <c r="AJ8" s="215"/>
      <c r="AK8" s="216"/>
    </row>
    <row r="9" spans="1:37" ht="57.75" customHeight="1">
      <c r="B9" s="205"/>
      <c r="C9" s="178" t="s">
        <v>59</v>
      </c>
      <c r="D9" s="220" t="s">
        <v>104</v>
      </c>
      <c r="E9" s="221"/>
      <c r="F9" s="221"/>
      <c r="G9" s="221"/>
      <c r="H9" s="221"/>
      <c r="I9" s="221"/>
      <c r="J9" s="221"/>
      <c r="K9" s="221"/>
      <c r="L9" s="221"/>
      <c r="M9" s="221"/>
      <c r="N9" s="221"/>
      <c r="O9" s="221"/>
      <c r="P9" s="221"/>
      <c r="Q9" s="221"/>
      <c r="R9" s="221"/>
      <c r="S9" s="221"/>
      <c r="T9" s="222"/>
      <c r="U9" s="215" t="s">
        <v>92</v>
      </c>
      <c r="V9" s="215"/>
      <c r="W9" s="215"/>
      <c r="X9" s="215"/>
      <c r="Y9" s="215"/>
      <c r="Z9" s="215"/>
      <c r="AA9" s="215"/>
      <c r="AB9" s="215"/>
      <c r="AC9" s="215"/>
      <c r="AD9" s="215"/>
      <c r="AE9" s="215"/>
      <c r="AF9" s="215"/>
      <c r="AG9" s="215"/>
      <c r="AH9" s="215"/>
      <c r="AI9" s="215"/>
      <c r="AJ9" s="215"/>
      <c r="AK9" s="216"/>
    </row>
    <row r="10" spans="1:37" ht="57.75" customHeight="1">
      <c r="B10" s="205"/>
      <c r="C10" s="178" t="s">
        <v>5</v>
      </c>
      <c r="D10" s="220" t="s">
        <v>216</v>
      </c>
      <c r="E10" s="221"/>
      <c r="F10" s="221"/>
      <c r="G10" s="221"/>
      <c r="H10" s="221"/>
      <c r="I10" s="221"/>
      <c r="J10" s="221"/>
      <c r="K10" s="221"/>
      <c r="L10" s="221"/>
      <c r="M10" s="221"/>
      <c r="N10" s="221"/>
      <c r="O10" s="221"/>
      <c r="P10" s="221"/>
      <c r="Q10" s="221"/>
      <c r="R10" s="221"/>
      <c r="S10" s="221"/>
      <c r="T10" s="222"/>
      <c r="U10" s="215" t="s">
        <v>77</v>
      </c>
      <c r="V10" s="215"/>
      <c r="W10" s="215"/>
      <c r="X10" s="215"/>
      <c r="Y10" s="215"/>
      <c r="Z10" s="215"/>
      <c r="AA10" s="215"/>
      <c r="AB10" s="215"/>
      <c r="AC10" s="215"/>
      <c r="AD10" s="215"/>
      <c r="AE10" s="215"/>
      <c r="AF10" s="215"/>
      <c r="AG10" s="215"/>
      <c r="AH10" s="215"/>
      <c r="AI10" s="215"/>
      <c r="AJ10" s="215"/>
      <c r="AK10" s="216"/>
    </row>
    <row r="11" spans="1:37" ht="57.75" customHeight="1">
      <c r="B11" s="205"/>
      <c r="C11" s="178" t="s">
        <v>6</v>
      </c>
      <c r="D11" s="220" t="s">
        <v>105</v>
      </c>
      <c r="E11" s="221"/>
      <c r="F11" s="221"/>
      <c r="G11" s="221"/>
      <c r="H11" s="221"/>
      <c r="I11" s="221"/>
      <c r="J11" s="221"/>
      <c r="K11" s="221"/>
      <c r="L11" s="221"/>
      <c r="M11" s="221"/>
      <c r="N11" s="221"/>
      <c r="O11" s="221"/>
      <c r="P11" s="221"/>
      <c r="Q11" s="221"/>
      <c r="R11" s="221"/>
      <c r="S11" s="221"/>
      <c r="T11" s="222"/>
      <c r="U11" s="215" t="s">
        <v>86</v>
      </c>
      <c r="V11" s="215"/>
      <c r="W11" s="215"/>
      <c r="X11" s="215"/>
      <c r="Y11" s="215"/>
      <c r="Z11" s="215"/>
      <c r="AA11" s="215"/>
      <c r="AB11" s="215"/>
      <c r="AC11" s="215"/>
      <c r="AD11" s="215"/>
      <c r="AE11" s="215"/>
      <c r="AF11" s="215"/>
      <c r="AG11" s="215"/>
      <c r="AH11" s="215"/>
      <c r="AI11" s="215"/>
      <c r="AJ11" s="215"/>
      <c r="AK11" s="216"/>
    </row>
    <row r="12" spans="1:37" ht="57.75" customHeight="1">
      <c r="B12" s="205"/>
      <c r="C12" s="178" t="s">
        <v>60</v>
      </c>
      <c r="D12" s="220" t="s">
        <v>106</v>
      </c>
      <c r="E12" s="221"/>
      <c r="F12" s="221"/>
      <c r="G12" s="221"/>
      <c r="H12" s="221"/>
      <c r="I12" s="221"/>
      <c r="J12" s="221"/>
      <c r="K12" s="221"/>
      <c r="L12" s="221"/>
      <c r="M12" s="221"/>
      <c r="N12" s="221"/>
      <c r="O12" s="221"/>
      <c r="P12" s="221"/>
      <c r="Q12" s="221"/>
      <c r="R12" s="221"/>
      <c r="S12" s="221"/>
      <c r="T12" s="222"/>
      <c r="U12" s="215" t="s">
        <v>83</v>
      </c>
      <c r="V12" s="215"/>
      <c r="W12" s="215"/>
      <c r="X12" s="215"/>
      <c r="Y12" s="215"/>
      <c r="Z12" s="215"/>
      <c r="AA12" s="215"/>
      <c r="AB12" s="215"/>
      <c r="AC12" s="215"/>
      <c r="AD12" s="215"/>
      <c r="AE12" s="215"/>
      <c r="AF12" s="215"/>
      <c r="AG12" s="215"/>
      <c r="AH12" s="215"/>
      <c r="AI12" s="215"/>
      <c r="AJ12" s="215"/>
      <c r="AK12" s="216"/>
    </row>
    <row r="13" spans="1:37" ht="134.25" customHeight="1">
      <c r="B13" s="205"/>
      <c r="C13" s="178" t="s">
        <v>12</v>
      </c>
      <c r="D13" s="220" t="s">
        <v>107</v>
      </c>
      <c r="E13" s="221"/>
      <c r="F13" s="221"/>
      <c r="G13" s="221"/>
      <c r="H13" s="221"/>
      <c r="I13" s="221"/>
      <c r="J13" s="221"/>
      <c r="K13" s="221"/>
      <c r="L13" s="221"/>
      <c r="M13" s="221"/>
      <c r="N13" s="221"/>
      <c r="O13" s="221"/>
      <c r="P13" s="221"/>
      <c r="Q13" s="221"/>
      <c r="R13" s="221"/>
      <c r="S13" s="221"/>
      <c r="T13" s="222"/>
      <c r="U13" s="215" t="s">
        <v>256</v>
      </c>
      <c r="V13" s="215"/>
      <c r="W13" s="215"/>
      <c r="X13" s="215"/>
      <c r="Y13" s="215"/>
      <c r="Z13" s="215"/>
      <c r="AA13" s="215"/>
      <c r="AB13" s="215"/>
      <c r="AC13" s="215"/>
      <c r="AD13" s="215"/>
      <c r="AE13" s="215"/>
      <c r="AF13" s="215"/>
      <c r="AG13" s="215"/>
      <c r="AH13" s="215"/>
      <c r="AI13" s="215"/>
      <c r="AJ13" s="215"/>
      <c r="AK13" s="216"/>
    </row>
    <row r="14" spans="1:37" ht="57.75" customHeight="1">
      <c r="B14" s="205"/>
      <c r="C14" s="178" t="s">
        <v>49</v>
      </c>
      <c r="D14" s="220" t="s">
        <v>108</v>
      </c>
      <c r="E14" s="221"/>
      <c r="F14" s="221"/>
      <c r="G14" s="221"/>
      <c r="H14" s="221"/>
      <c r="I14" s="221"/>
      <c r="J14" s="221"/>
      <c r="K14" s="221"/>
      <c r="L14" s="221"/>
      <c r="M14" s="221"/>
      <c r="N14" s="221"/>
      <c r="O14" s="221"/>
      <c r="P14" s="221"/>
      <c r="Q14" s="221"/>
      <c r="R14" s="221"/>
      <c r="S14" s="221"/>
      <c r="T14" s="222"/>
      <c r="U14" s="215" t="s">
        <v>93</v>
      </c>
      <c r="V14" s="215"/>
      <c r="W14" s="215"/>
      <c r="X14" s="215"/>
      <c r="Y14" s="215"/>
      <c r="Z14" s="215"/>
      <c r="AA14" s="215"/>
      <c r="AB14" s="215"/>
      <c r="AC14" s="215"/>
      <c r="AD14" s="215"/>
      <c r="AE14" s="215"/>
      <c r="AF14" s="215"/>
      <c r="AG14" s="215"/>
      <c r="AH14" s="215"/>
      <c r="AI14" s="215"/>
      <c r="AJ14" s="215"/>
      <c r="AK14" s="216"/>
    </row>
    <row r="15" spans="1:37" ht="57.75" customHeight="1">
      <c r="B15" s="205"/>
      <c r="C15" s="178" t="s">
        <v>50</v>
      </c>
      <c r="D15" s="220" t="s">
        <v>109</v>
      </c>
      <c r="E15" s="221"/>
      <c r="F15" s="221"/>
      <c r="G15" s="221"/>
      <c r="H15" s="221"/>
      <c r="I15" s="221"/>
      <c r="J15" s="221"/>
      <c r="K15" s="221"/>
      <c r="L15" s="221"/>
      <c r="M15" s="221"/>
      <c r="N15" s="221"/>
      <c r="O15" s="221"/>
      <c r="P15" s="221"/>
      <c r="Q15" s="221"/>
      <c r="R15" s="221"/>
      <c r="S15" s="221"/>
      <c r="T15" s="222"/>
      <c r="U15" s="215" t="s">
        <v>90</v>
      </c>
      <c r="V15" s="215"/>
      <c r="W15" s="215"/>
      <c r="X15" s="215"/>
      <c r="Y15" s="215"/>
      <c r="Z15" s="215"/>
      <c r="AA15" s="215"/>
      <c r="AB15" s="215"/>
      <c r="AC15" s="215"/>
      <c r="AD15" s="215"/>
      <c r="AE15" s="215"/>
      <c r="AF15" s="215"/>
      <c r="AG15" s="215"/>
      <c r="AH15" s="215"/>
      <c r="AI15" s="215"/>
      <c r="AJ15" s="215"/>
      <c r="AK15" s="216"/>
    </row>
    <row r="16" spans="1:37" ht="57.75" customHeight="1">
      <c r="B16" s="205"/>
      <c r="C16" s="178" t="s">
        <v>51</v>
      </c>
      <c r="D16" s="220" t="s">
        <v>110</v>
      </c>
      <c r="E16" s="221"/>
      <c r="F16" s="221"/>
      <c r="G16" s="221"/>
      <c r="H16" s="221"/>
      <c r="I16" s="221"/>
      <c r="J16" s="221"/>
      <c r="K16" s="221"/>
      <c r="L16" s="221"/>
      <c r="M16" s="221"/>
      <c r="N16" s="221"/>
      <c r="O16" s="221"/>
      <c r="P16" s="221"/>
      <c r="Q16" s="221"/>
      <c r="R16" s="221"/>
      <c r="S16" s="221"/>
      <c r="T16" s="222"/>
      <c r="U16" s="215" t="s">
        <v>91</v>
      </c>
      <c r="V16" s="215"/>
      <c r="W16" s="215"/>
      <c r="X16" s="215"/>
      <c r="Y16" s="215"/>
      <c r="Z16" s="215"/>
      <c r="AA16" s="215"/>
      <c r="AB16" s="215"/>
      <c r="AC16" s="215"/>
      <c r="AD16" s="215"/>
      <c r="AE16" s="215"/>
      <c r="AF16" s="215"/>
      <c r="AG16" s="215"/>
      <c r="AH16" s="215"/>
      <c r="AI16" s="215"/>
      <c r="AJ16" s="215"/>
      <c r="AK16" s="216"/>
    </row>
    <row r="17" spans="2:37" ht="57.75" customHeight="1">
      <c r="B17" s="205"/>
      <c r="C17" s="178" t="s">
        <v>7</v>
      </c>
      <c r="D17" s="220" t="s">
        <v>111</v>
      </c>
      <c r="E17" s="221"/>
      <c r="F17" s="221"/>
      <c r="G17" s="221"/>
      <c r="H17" s="221"/>
      <c r="I17" s="221"/>
      <c r="J17" s="221"/>
      <c r="K17" s="221"/>
      <c r="L17" s="221"/>
      <c r="M17" s="221"/>
      <c r="N17" s="221"/>
      <c r="O17" s="221"/>
      <c r="P17" s="221"/>
      <c r="Q17" s="221"/>
      <c r="R17" s="221"/>
      <c r="S17" s="221"/>
      <c r="T17" s="222"/>
      <c r="U17" s="215" t="s">
        <v>89</v>
      </c>
      <c r="V17" s="215"/>
      <c r="W17" s="215"/>
      <c r="X17" s="215"/>
      <c r="Y17" s="215"/>
      <c r="Z17" s="215"/>
      <c r="AA17" s="215"/>
      <c r="AB17" s="215"/>
      <c r="AC17" s="215"/>
      <c r="AD17" s="215"/>
      <c r="AE17" s="215"/>
      <c r="AF17" s="215"/>
      <c r="AG17" s="215"/>
      <c r="AH17" s="215"/>
      <c r="AI17" s="215"/>
      <c r="AJ17" s="215"/>
      <c r="AK17" s="216"/>
    </row>
    <row r="18" spans="2:37" ht="57.75" customHeight="1" thickBot="1">
      <c r="B18" s="205"/>
      <c r="C18" s="178" t="s">
        <v>8</v>
      </c>
      <c r="D18" s="220" t="s">
        <v>112</v>
      </c>
      <c r="E18" s="221"/>
      <c r="F18" s="221"/>
      <c r="G18" s="221"/>
      <c r="H18" s="221"/>
      <c r="I18" s="221"/>
      <c r="J18" s="221"/>
      <c r="K18" s="221"/>
      <c r="L18" s="221"/>
      <c r="M18" s="221"/>
      <c r="N18" s="221"/>
      <c r="O18" s="221"/>
      <c r="P18" s="221"/>
      <c r="Q18" s="221"/>
      <c r="R18" s="221"/>
      <c r="S18" s="221"/>
      <c r="T18" s="222"/>
      <c r="U18" s="215" t="s">
        <v>88</v>
      </c>
      <c r="V18" s="215"/>
      <c r="W18" s="215"/>
      <c r="X18" s="215"/>
      <c r="Y18" s="215"/>
      <c r="Z18" s="215"/>
      <c r="AA18" s="215"/>
      <c r="AB18" s="215"/>
      <c r="AC18" s="215"/>
      <c r="AD18" s="215"/>
      <c r="AE18" s="215"/>
      <c r="AF18" s="215"/>
      <c r="AG18" s="215"/>
      <c r="AH18" s="215"/>
      <c r="AI18" s="215"/>
      <c r="AJ18" s="215"/>
      <c r="AK18" s="216"/>
    </row>
    <row r="19" spans="2:37" ht="57.75" customHeight="1">
      <c r="B19" s="204" t="s">
        <v>11</v>
      </c>
      <c r="C19" s="177" t="s">
        <v>68</v>
      </c>
      <c r="D19" s="207" t="s">
        <v>113</v>
      </c>
      <c r="E19" s="208"/>
      <c r="F19" s="208"/>
      <c r="G19" s="208"/>
      <c r="H19" s="208"/>
      <c r="I19" s="208"/>
      <c r="J19" s="208"/>
      <c r="K19" s="208"/>
      <c r="L19" s="208"/>
      <c r="M19" s="208"/>
      <c r="N19" s="208"/>
      <c r="O19" s="208"/>
      <c r="P19" s="208"/>
      <c r="Q19" s="208"/>
      <c r="R19" s="208"/>
      <c r="S19" s="208"/>
      <c r="T19" s="209"/>
      <c r="U19" s="210" t="s">
        <v>97</v>
      </c>
      <c r="V19" s="210"/>
      <c r="W19" s="210"/>
      <c r="X19" s="210"/>
      <c r="Y19" s="210"/>
      <c r="Z19" s="210"/>
      <c r="AA19" s="210"/>
      <c r="AB19" s="210"/>
      <c r="AC19" s="210"/>
      <c r="AD19" s="210"/>
      <c r="AE19" s="210"/>
      <c r="AF19" s="210"/>
      <c r="AG19" s="210"/>
      <c r="AH19" s="210"/>
      <c r="AI19" s="210"/>
      <c r="AJ19" s="210"/>
      <c r="AK19" s="211"/>
    </row>
    <row r="20" spans="2:37" ht="57.75" customHeight="1">
      <c r="B20" s="205"/>
      <c r="C20" s="178" t="s">
        <v>69</v>
      </c>
      <c r="D20" s="212" t="s">
        <v>114</v>
      </c>
      <c r="E20" s="213"/>
      <c r="F20" s="213"/>
      <c r="G20" s="213"/>
      <c r="H20" s="213"/>
      <c r="I20" s="213"/>
      <c r="J20" s="213"/>
      <c r="K20" s="213"/>
      <c r="L20" s="213"/>
      <c r="M20" s="213"/>
      <c r="N20" s="213"/>
      <c r="O20" s="213"/>
      <c r="P20" s="213"/>
      <c r="Q20" s="213"/>
      <c r="R20" s="213"/>
      <c r="S20" s="213"/>
      <c r="T20" s="214"/>
      <c r="U20" s="215" t="s">
        <v>96</v>
      </c>
      <c r="V20" s="215"/>
      <c r="W20" s="215"/>
      <c r="X20" s="215"/>
      <c r="Y20" s="215"/>
      <c r="Z20" s="215"/>
      <c r="AA20" s="215"/>
      <c r="AB20" s="215"/>
      <c r="AC20" s="215"/>
      <c r="AD20" s="215"/>
      <c r="AE20" s="215"/>
      <c r="AF20" s="215"/>
      <c r="AG20" s="215"/>
      <c r="AH20" s="215"/>
      <c r="AI20" s="215"/>
      <c r="AJ20" s="215"/>
      <c r="AK20" s="216"/>
    </row>
    <row r="21" spans="2:37" ht="57.75" customHeight="1">
      <c r="B21" s="205"/>
      <c r="C21" s="178" t="s">
        <v>70</v>
      </c>
      <c r="D21" s="212" t="s">
        <v>115</v>
      </c>
      <c r="E21" s="213"/>
      <c r="F21" s="213"/>
      <c r="G21" s="213"/>
      <c r="H21" s="213"/>
      <c r="I21" s="213"/>
      <c r="J21" s="213"/>
      <c r="K21" s="213"/>
      <c r="L21" s="213"/>
      <c r="M21" s="213"/>
      <c r="N21" s="213"/>
      <c r="O21" s="213"/>
      <c r="P21" s="213"/>
      <c r="Q21" s="213"/>
      <c r="R21" s="213"/>
      <c r="S21" s="213"/>
      <c r="T21" s="214"/>
      <c r="U21" s="215" t="s">
        <v>78</v>
      </c>
      <c r="V21" s="215"/>
      <c r="W21" s="215"/>
      <c r="X21" s="215"/>
      <c r="Y21" s="215"/>
      <c r="Z21" s="215"/>
      <c r="AA21" s="215"/>
      <c r="AB21" s="215"/>
      <c r="AC21" s="215"/>
      <c r="AD21" s="215"/>
      <c r="AE21" s="215"/>
      <c r="AF21" s="215"/>
      <c r="AG21" s="215"/>
      <c r="AH21" s="215"/>
      <c r="AI21" s="215"/>
      <c r="AJ21" s="215"/>
      <c r="AK21" s="216"/>
    </row>
    <row r="22" spans="2:37" ht="57.75" customHeight="1">
      <c r="B22" s="205"/>
      <c r="C22" s="179" t="s">
        <v>71</v>
      </c>
      <c r="D22" s="212" t="s">
        <v>116</v>
      </c>
      <c r="E22" s="213"/>
      <c r="F22" s="213"/>
      <c r="G22" s="213"/>
      <c r="H22" s="213"/>
      <c r="I22" s="213"/>
      <c r="J22" s="213"/>
      <c r="K22" s="213"/>
      <c r="L22" s="213"/>
      <c r="M22" s="213"/>
      <c r="N22" s="213"/>
      <c r="O22" s="213"/>
      <c r="P22" s="213"/>
      <c r="Q22" s="213"/>
      <c r="R22" s="213"/>
      <c r="S22" s="213"/>
      <c r="T22" s="214"/>
      <c r="U22" s="215" t="s">
        <v>95</v>
      </c>
      <c r="V22" s="215"/>
      <c r="W22" s="215"/>
      <c r="X22" s="215"/>
      <c r="Y22" s="215"/>
      <c r="Z22" s="215"/>
      <c r="AA22" s="215"/>
      <c r="AB22" s="215"/>
      <c r="AC22" s="215"/>
      <c r="AD22" s="215"/>
      <c r="AE22" s="215"/>
      <c r="AF22" s="215"/>
      <c r="AG22" s="215"/>
      <c r="AH22" s="215"/>
      <c r="AI22" s="215"/>
      <c r="AJ22" s="215"/>
      <c r="AK22" s="216"/>
    </row>
    <row r="23" spans="2:37" ht="57.75" customHeight="1" thickBot="1">
      <c r="B23" s="206"/>
      <c r="C23" s="180" t="s">
        <v>72</v>
      </c>
      <c r="D23" s="217" t="s">
        <v>117</v>
      </c>
      <c r="E23" s="218"/>
      <c r="F23" s="218"/>
      <c r="G23" s="218"/>
      <c r="H23" s="218"/>
      <c r="I23" s="218"/>
      <c r="J23" s="218"/>
      <c r="K23" s="218"/>
      <c r="L23" s="218"/>
      <c r="M23" s="218"/>
      <c r="N23" s="218"/>
      <c r="O23" s="218"/>
      <c r="P23" s="218"/>
      <c r="Q23" s="218"/>
      <c r="R23" s="218"/>
      <c r="S23" s="218"/>
      <c r="T23" s="219"/>
      <c r="U23" s="202" t="s">
        <v>94</v>
      </c>
      <c r="V23" s="202"/>
      <c r="W23" s="202"/>
      <c r="X23" s="202"/>
      <c r="Y23" s="202"/>
      <c r="Z23" s="202"/>
      <c r="AA23" s="202"/>
      <c r="AB23" s="202"/>
      <c r="AC23" s="202"/>
      <c r="AD23" s="202"/>
      <c r="AE23" s="202"/>
      <c r="AF23" s="202"/>
      <c r="AG23" s="202"/>
      <c r="AH23" s="202"/>
      <c r="AI23" s="202"/>
      <c r="AJ23" s="202"/>
      <c r="AK23" s="203"/>
    </row>
  </sheetData>
  <sheetProtection selectLockedCells="1" selectUnlockedCells="1"/>
  <mergeCells count="44">
    <mergeCell ref="D3:T3"/>
    <mergeCell ref="U3:AK3"/>
    <mergeCell ref="B4:B18"/>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U23:AK23"/>
    <mergeCell ref="B19:B23"/>
    <mergeCell ref="D19:T19"/>
    <mergeCell ref="U19:AK19"/>
    <mergeCell ref="D20:T20"/>
    <mergeCell ref="U20:AK20"/>
    <mergeCell ref="D21:T21"/>
    <mergeCell ref="U21:AK21"/>
    <mergeCell ref="D22:T22"/>
    <mergeCell ref="U22:AK22"/>
    <mergeCell ref="D23:T23"/>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36"/>
  <sheetViews>
    <sheetView workbookViewId="0"/>
  </sheetViews>
  <sheetFormatPr defaultRowHeight="18.75"/>
  <cols>
    <col min="1" max="1" width="27.125" style="181" customWidth="1"/>
    <col min="2" max="2" width="11.625" style="182" customWidth="1"/>
    <col min="3" max="3" width="12.875" customWidth="1"/>
    <col min="4" max="4" width="7.25" customWidth="1"/>
    <col min="5" max="5" width="27.125" style="181" customWidth="1"/>
    <col min="6" max="6" width="11" style="182" customWidth="1"/>
    <col min="7" max="7" width="12.25" customWidth="1"/>
  </cols>
  <sheetData>
    <row r="1" spans="1:7">
      <c r="A1" s="181" t="s">
        <v>238</v>
      </c>
      <c r="E1" s="181" t="s">
        <v>239</v>
      </c>
    </row>
    <row r="2" spans="1:7">
      <c r="A2" s="183" t="s">
        <v>164</v>
      </c>
      <c r="B2" s="184">
        <v>537000</v>
      </c>
      <c r="C2" s="185" t="s">
        <v>135</v>
      </c>
      <c r="E2" s="183" t="s">
        <v>164</v>
      </c>
      <c r="F2" s="184">
        <v>268000</v>
      </c>
      <c r="G2" s="185" t="s">
        <v>135</v>
      </c>
    </row>
    <row r="3" spans="1:7">
      <c r="A3" s="183" t="s">
        <v>165</v>
      </c>
      <c r="B3" s="184">
        <v>684000</v>
      </c>
      <c r="C3" s="185" t="s">
        <v>135</v>
      </c>
      <c r="E3" s="183" t="s">
        <v>165</v>
      </c>
      <c r="F3" s="184">
        <v>342000</v>
      </c>
      <c r="G3" s="185" t="s">
        <v>135</v>
      </c>
    </row>
    <row r="4" spans="1:7">
      <c r="A4" s="183" t="s">
        <v>166</v>
      </c>
      <c r="B4" s="184">
        <v>889000</v>
      </c>
      <c r="C4" s="185" t="s">
        <v>135</v>
      </c>
      <c r="E4" s="183" t="s">
        <v>166</v>
      </c>
      <c r="F4" s="184">
        <v>445000</v>
      </c>
      <c r="G4" s="185" t="s">
        <v>135</v>
      </c>
    </row>
    <row r="5" spans="1:7">
      <c r="A5" s="183" t="s">
        <v>240</v>
      </c>
      <c r="B5" s="184">
        <v>231000</v>
      </c>
      <c r="C5" s="185" t="s">
        <v>135</v>
      </c>
      <c r="E5" s="183" t="s">
        <v>240</v>
      </c>
      <c r="F5" s="184">
        <v>115000</v>
      </c>
      <c r="G5" s="185" t="s">
        <v>135</v>
      </c>
    </row>
    <row r="6" spans="1:7">
      <c r="A6" s="183" t="s">
        <v>18</v>
      </c>
      <c r="B6" s="184">
        <v>226000</v>
      </c>
      <c r="C6" s="185" t="s">
        <v>135</v>
      </c>
      <c r="E6" s="183" t="s">
        <v>18</v>
      </c>
      <c r="F6" s="184">
        <v>113000</v>
      </c>
      <c r="G6" s="185" t="s">
        <v>135</v>
      </c>
    </row>
    <row r="7" spans="1:7">
      <c r="A7" s="183" t="s">
        <v>241</v>
      </c>
      <c r="B7" s="184">
        <v>564000</v>
      </c>
      <c r="C7" s="185" t="s">
        <v>135</v>
      </c>
      <c r="E7" s="183" t="s">
        <v>241</v>
      </c>
      <c r="F7" s="184">
        <v>282000</v>
      </c>
      <c r="G7" s="185" t="s">
        <v>135</v>
      </c>
    </row>
    <row r="8" spans="1:7">
      <c r="A8" s="183" t="s">
        <v>242</v>
      </c>
      <c r="B8" s="184">
        <v>710000</v>
      </c>
      <c r="C8" s="185" t="s">
        <v>135</v>
      </c>
      <c r="E8" s="183" t="s">
        <v>242</v>
      </c>
      <c r="F8" s="184">
        <v>355000</v>
      </c>
      <c r="G8" s="185" t="s">
        <v>135</v>
      </c>
    </row>
    <row r="9" spans="1:7">
      <c r="A9" s="183" t="s">
        <v>243</v>
      </c>
      <c r="B9" s="184">
        <v>1133000</v>
      </c>
      <c r="C9" s="185" t="s">
        <v>135</v>
      </c>
      <c r="E9" s="183" t="s">
        <v>243</v>
      </c>
      <c r="F9" s="184">
        <v>567000</v>
      </c>
      <c r="G9" s="185" t="s">
        <v>135</v>
      </c>
    </row>
    <row r="10" spans="1:7">
      <c r="A10" s="183" t="s">
        <v>22</v>
      </c>
      <c r="B10" s="184">
        <v>320000</v>
      </c>
      <c r="C10" s="185" t="s">
        <v>135</v>
      </c>
      <c r="E10" s="183" t="s">
        <v>22</v>
      </c>
      <c r="F10" s="184">
        <v>160000</v>
      </c>
      <c r="G10" s="185" t="s">
        <v>135</v>
      </c>
    </row>
    <row r="11" spans="1:7">
      <c r="A11" s="183" t="s">
        <v>23</v>
      </c>
      <c r="B11" s="184">
        <v>339000</v>
      </c>
      <c r="C11" s="185" t="s">
        <v>135</v>
      </c>
      <c r="E11" s="183" t="s">
        <v>23</v>
      </c>
      <c r="F11" s="184">
        <v>169000</v>
      </c>
      <c r="G11" s="185" t="s">
        <v>135</v>
      </c>
    </row>
    <row r="12" spans="1:7">
      <c r="A12" s="183" t="s">
        <v>24</v>
      </c>
      <c r="B12" s="184">
        <v>311000</v>
      </c>
      <c r="C12" s="185" t="s">
        <v>135</v>
      </c>
      <c r="E12" s="183" t="s">
        <v>24</v>
      </c>
      <c r="F12" s="184">
        <v>156000</v>
      </c>
      <c r="G12" s="185" t="s">
        <v>135</v>
      </c>
    </row>
    <row r="13" spans="1:7">
      <c r="A13" s="183" t="s">
        <v>25</v>
      </c>
      <c r="B13" s="184">
        <v>137000</v>
      </c>
      <c r="C13" s="185" t="s">
        <v>135</v>
      </c>
      <c r="E13" s="183" t="s">
        <v>25</v>
      </c>
      <c r="F13" s="184">
        <v>68000</v>
      </c>
      <c r="G13" s="185" t="s">
        <v>135</v>
      </c>
    </row>
    <row r="14" spans="1:7">
      <c r="A14" s="183" t="s">
        <v>26</v>
      </c>
      <c r="B14" s="184">
        <v>508000</v>
      </c>
      <c r="C14" s="185" t="s">
        <v>135</v>
      </c>
      <c r="E14" s="183" t="s">
        <v>26</v>
      </c>
      <c r="F14" s="184">
        <v>254000</v>
      </c>
      <c r="G14" s="185" t="s">
        <v>135</v>
      </c>
    </row>
    <row r="15" spans="1:7">
      <c r="A15" s="183" t="s">
        <v>27</v>
      </c>
      <c r="B15" s="184">
        <v>204000</v>
      </c>
      <c r="C15" s="185" t="s">
        <v>135</v>
      </c>
      <c r="E15" s="183" t="s">
        <v>27</v>
      </c>
      <c r="F15" s="184">
        <v>102000</v>
      </c>
      <c r="G15" s="185" t="s">
        <v>135</v>
      </c>
    </row>
    <row r="16" spans="1:7">
      <c r="A16" s="183" t="s">
        <v>28</v>
      </c>
      <c r="B16" s="184">
        <v>148000</v>
      </c>
      <c r="C16" s="185" t="s">
        <v>135</v>
      </c>
      <c r="E16" s="183" t="s">
        <v>28</v>
      </c>
      <c r="F16" s="184">
        <v>74000</v>
      </c>
      <c r="G16" s="185" t="s">
        <v>135</v>
      </c>
    </row>
    <row r="17" spans="1:7">
      <c r="A17" s="183" t="s">
        <v>30</v>
      </c>
      <c r="B17" s="184">
        <v>33000</v>
      </c>
      <c r="C17" s="185" t="s">
        <v>135</v>
      </c>
      <c r="E17" s="183" t="s">
        <v>29</v>
      </c>
      <c r="F17" s="184">
        <v>282000</v>
      </c>
      <c r="G17" s="185" t="s">
        <v>135</v>
      </c>
    </row>
    <row r="18" spans="1:7">
      <c r="A18" s="183" t="s">
        <v>31</v>
      </c>
      <c r="B18" s="184">
        <v>475000</v>
      </c>
      <c r="C18" s="185" t="s">
        <v>135</v>
      </c>
      <c r="E18" s="183" t="s">
        <v>30</v>
      </c>
      <c r="F18" s="184">
        <v>16000</v>
      </c>
      <c r="G18" s="185" t="s">
        <v>135</v>
      </c>
    </row>
    <row r="19" spans="1:7">
      <c r="A19" s="183" t="s">
        <v>32</v>
      </c>
      <c r="B19" s="184">
        <v>638000</v>
      </c>
      <c r="C19" s="185" t="s">
        <v>135</v>
      </c>
      <c r="E19" s="183" t="s">
        <v>31</v>
      </c>
      <c r="F19" s="184">
        <v>237000</v>
      </c>
      <c r="G19" s="185" t="s">
        <v>135</v>
      </c>
    </row>
    <row r="20" spans="1:7">
      <c r="A20" s="183" t="s">
        <v>244</v>
      </c>
      <c r="B20" s="184">
        <v>27000</v>
      </c>
      <c r="C20" s="185" t="s">
        <v>128</v>
      </c>
      <c r="E20" s="183" t="s">
        <v>32</v>
      </c>
      <c r="F20" s="184">
        <v>319000</v>
      </c>
      <c r="G20" s="185" t="s">
        <v>135</v>
      </c>
    </row>
    <row r="21" spans="1:7">
      <c r="A21" s="183" t="s">
        <v>245</v>
      </c>
      <c r="B21" s="184">
        <v>27000</v>
      </c>
      <c r="C21" s="185" t="s">
        <v>128</v>
      </c>
      <c r="E21" s="183" t="s">
        <v>244</v>
      </c>
      <c r="F21" s="184">
        <v>13000</v>
      </c>
      <c r="G21" s="185" t="s">
        <v>128</v>
      </c>
    </row>
    <row r="22" spans="1:7">
      <c r="A22" s="183" t="s">
        <v>33</v>
      </c>
      <c r="B22" s="184">
        <v>38000</v>
      </c>
      <c r="C22" s="185" t="s">
        <v>128</v>
      </c>
      <c r="E22" s="183" t="s">
        <v>245</v>
      </c>
      <c r="F22" s="184">
        <v>13000</v>
      </c>
      <c r="G22" s="185" t="s">
        <v>128</v>
      </c>
    </row>
    <row r="23" spans="1:7">
      <c r="A23" s="183" t="s">
        <v>34</v>
      </c>
      <c r="B23" s="184">
        <v>40000</v>
      </c>
      <c r="C23" s="185" t="s">
        <v>128</v>
      </c>
      <c r="E23" s="183" t="s">
        <v>33</v>
      </c>
      <c r="F23" s="184">
        <v>19000</v>
      </c>
      <c r="G23" s="185" t="s">
        <v>128</v>
      </c>
    </row>
    <row r="24" spans="1:7">
      <c r="A24" s="183" t="s">
        <v>35</v>
      </c>
      <c r="B24" s="184">
        <v>38000</v>
      </c>
      <c r="C24" s="185" t="s">
        <v>128</v>
      </c>
      <c r="E24" s="183" t="s">
        <v>34</v>
      </c>
      <c r="F24" s="184">
        <v>20000</v>
      </c>
      <c r="G24" s="185" t="s">
        <v>128</v>
      </c>
    </row>
    <row r="25" spans="1:7">
      <c r="A25" s="183" t="s">
        <v>36</v>
      </c>
      <c r="B25" s="184">
        <v>48000</v>
      </c>
      <c r="C25" s="185" t="s">
        <v>128</v>
      </c>
      <c r="E25" s="183" t="s">
        <v>35</v>
      </c>
      <c r="F25" s="184">
        <v>19000</v>
      </c>
      <c r="G25" s="185" t="s">
        <v>128</v>
      </c>
    </row>
    <row r="26" spans="1:7">
      <c r="A26" s="183" t="s">
        <v>37</v>
      </c>
      <c r="B26" s="184">
        <v>43000</v>
      </c>
      <c r="C26" s="185" t="s">
        <v>128</v>
      </c>
      <c r="E26" s="183" t="s">
        <v>36</v>
      </c>
      <c r="F26" s="184">
        <v>24000</v>
      </c>
      <c r="G26" s="185" t="s">
        <v>128</v>
      </c>
    </row>
    <row r="27" spans="1:7">
      <c r="A27" s="183" t="s">
        <v>38</v>
      </c>
      <c r="B27" s="184">
        <v>36000</v>
      </c>
      <c r="C27" s="185" t="s">
        <v>128</v>
      </c>
      <c r="E27" s="183" t="s">
        <v>37</v>
      </c>
      <c r="F27" s="184">
        <v>21000</v>
      </c>
      <c r="G27" s="185" t="s">
        <v>128</v>
      </c>
    </row>
    <row r="28" spans="1:7">
      <c r="A28" s="183" t="s">
        <v>41</v>
      </c>
      <c r="B28" s="184">
        <v>37000</v>
      </c>
      <c r="C28" s="185" t="s">
        <v>128</v>
      </c>
      <c r="E28" s="183" t="s">
        <v>38</v>
      </c>
      <c r="F28" s="184">
        <v>18000</v>
      </c>
      <c r="G28" s="185" t="s">
        <v>128</v>
      </c>
    </row>
    <row r="29" spans="1:7">
      <c r="A29" s="183" t="s">
        <v>45</v>
      </c>
      <c r="B29" s="184">
        <v>35000</v>
      </c>
      <c r="C29" s="185" t="s">
        <v>128</v>
      </c>
      <c r="E29" s="183" t="s">
        <v>41</v>
      </c>
      <c r="F29" s="184">
        <v>19000</v>
      </c>
      <c r="G29" s="185" t="s">
        <v>128</v>
      </c>
    </row>
    <row r="30" spans="1:7">
      <c r="A30" s="183" t="s">
        <v>42</v>
      </c>
      <c r="B30" s="184">
        <v>37000</v>
      </c>
      <c r="C30" s="185" t="s">
        <v>128</v>
      </c>
      <c r="E30" s="183" t="s">
        <v>45</v>
      </c>
      <c r="F30" s="184">
        <v>18000</v>
      </c>
      <c r="G30" s="185" t="s">
        <v>128</v>
      </c>
    </row>
    <row r="31" spans="1:7">
      <c r="A31" s="183" t="s">
        <v>46</v>
      </c>
      <c r="B31" s="184">
        <v>35000</v>
      </c>
      <c r="C31" s="185" t="s">
        <v>128</v>
      </c>
      <c r="E31" s="183" t="s">
        <v>42</v>
      </c>
      <c r="F31" s="184">
        <v>19000</v>
      </c>
      <c r="G31" s="185" t="s">
        <v>128</v>
      </c>
    </row>
    <row r="32" spans="1:7">
      <c r="A32" s="183" t="s">
        <v>43</v>
      </c>
      <c r="B32" s="184">
        <v>37000</v>
      </c>
      <c r="C32" s="185" t="s">
        <v>128</v>
      </c>
      <c r="E32" s="183" t="s">
        <v>46</v>
      </c>
      <c r="F32" s="184">
        <v>18000</v>
      </c>
      <c r="G32" s="185" t="s">
        <v>128</v>
      </c>
    </row>
    <row r="33" spans="1:7">
      <c r="A33" s="183" t="s">
        <v>47</v>
      </c>
      <c r="B33" s="184">
        <v>35000</v>
      </c>
      <c r="C33" s="185" t="s">
        <v>128</v>
      </c>
      <c r="E33" s="183" t="s">
        <v>43</v>
      </c>
      <c r="F33" s="184">
        <v>19000</v>
      </c>
      <c r="G33" s="185" t="s">
        <v>128</v>
      </c>
    </row>
    <row r="34" spans="1:7">
      <c r="A34" s="183" t="s">
        <v>44</v>
      </c>
      <c r="B34" s="184">
        <v>37000</v>
      </c>
      <c r="C34" s="185" t="s">
        <v>128</v>
      </c>
      <c r="E34" s="183" t="s">
        <v>47</v>
      </c>
      <c r="F34" s="184">
        <v>18000</v>
      </c>
      <c r="G34" s="185" t="s">
        <v>128</v>
      </c>
    </row>
    <row r="35" spans="1:7">
      <c r="A35" s="183" t="s">
        <v>48</v>
      </c>
      <c r="B35" s="184">
        <v>35000</v>
      </c>
      <c r="C35" s="185" t="s">
        <v>128</v>
      </c>
      <c r="E35" s="183" t="s">
        <v>44</v>
      </c>
      <c r="F35" s="184">
        <v>19000</v>
      </c>
      <c r="G35" s="185" t="s">
        <v>128</v>
      </c>
    </row>
    <row r="36" spans="1:7">
      <c r="E36" s="183" t="s">
        <v>48</v>
      </c>
      <c r="F36" s="184">
        <v>18000</v>
      </c>
      <c r="G36" s="185" t="s">
        <v>128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3"/>
  <sheetViews>
    <sheetView tabSelected="1" view="pageBreakPreview" zoomScale="80" zoomScaleNormal="85" zoomScaleSheetLayoutView="80" workbookViewId="0">
      <selection activeCell="J6" sqref="J6"/>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174</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68" t="s">
        <v>179</v>
      </c>
      <c r="B3" s="67"/>
      <c r="C3" s="67"/>
      <c r="D3" s="67"/>
      <c r="E3" s="67"/>
      <c r="F3" s="67"/>
      <c r="G3" s="67"/>
      <c r="H3" s="11"/>
      <c r="I3" s="74" t="s">
        <v>185</v>
      </c>
      <c r="J3" s="75"/>
      <c r="K3" s="75"/>
      <c r="L3" s="75"/>
      <c r="M3" s="75"/>
      <c r="N3" s="75"/>
      <c r="O3" s="75"/>
      <c r="P3" s="75"/>
      <c r="Q3" s="6"/>
      <c r="T3" s="18"/>
      <c r="U3" s="18"/>
      <c r="V3" s="18"/>
      <c r="W3" s="18"/>
      <c r="X3" s="18"/>
      <c r="Y3" s="18"/>
      <c r="Z3" s="18"/>
      <c r="AA3" s="18"/>
      <c r="AB3" s="18"/>
      <c r="AC3" s="18"/>
      <c r="AD3" s="18"/>
      <c r="AE3" s="18"/>
      <c r="AF3" s="18"/>
      <c r="AG3" s="18"/>
      <c r="AH3" s="18"/>
      <c r="AI3" s="18"/>
      <c r="AJ3" s="18"/>
    </row>
    <row r="4" spans="1:43" s="1" customFormat="1" ht="27.75" customHeight="1">
      <c r="A4" s="11" t="s">
        <v>80</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39" t="s">
        <v>178</v>
      </c>
      <c r="C5" s="240"/>
      <c r="D5" s="240"/>
      <c r="E5" s="240"/>
      <c r="F5" s="240"/>
      <c r="G5" s="240"/>
      <c r="H5" s="240"/>
      <c r="I5" s="241"/>
      <c r="J5" s="167"/>
      <c r="L5" s="245" t="s">
        <v>195</v>
      </c>
      <c r="M5" s="246"/>
      <c r="N5" s="306" t="s">
        <v>236</v>
      </c>
      <c r="O5" s="307"/>
      <c r="P5" s="307"/>
      <c r="Q5" s="308"/>
      <c r="T5" s="18"/>
      <c r="U5" s="18"/>
      <c r="V5" s="18"/>
      <c r="W5" s="18"/>
      <c r="X5" s="18"/>
      <c r="Y5" s="18"/>
      <c r="Z5" s="18"/>
      <c r="AA5" s="18"/>
      <c r="AB5" s="18"/>
      <c r="AC5" s="18"/>
      <c r="AD5" s="18"/>
      <c r="AE5" s="18"/>
      <c r="AF5" s="18"/>
      <c r="AG5" s="18"/>
      <c r="AH5" s="18"/>
      <c r="AI5" s="18"/>
      <c r="AJ5" s="18"/>
    </row>
    <row r="6" spans="1:43" s="1" customFormat="1" ht="27.75" customHeight="1">
      <c r="A6" s="11"/>
      <c r="B6" s="242" t="s">
        <v>217</v>
      </c>
      <c r="C6" s="243"/>
      <c r="D6" s="243"/>
      <c r="E6" s="243"/>
      <c r="F6" s="243"/>
      <c r="G6" s="243"/>
      <c r="H6" s="243"/>
      <c r="I6" s="244"/>
      <c r="J6" s="171"/>
      <c r="L6" s="245" t="s">
        <v>62</v>
      </c>
      <c r="M6" s="246"/>
      <c r="N6" s="309"/>
      <c r="O6" s="310"/>
      <c r="P6" s="310"/>
      <c r="Q6" s="311"/>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79</v>
      </c>
      <c r="Q9" s="13"/>
      <c r="S9" s="2"/>
      <c r="T9" s="3"/>
      <c r="AI9" s="8"/>
      <c r="AJ9" s="8"/>
      <c r="AK9" s="8"/>
    </row>
    <row r="10" spans="1:43" s="1" customFormat="1" ht="20.25" customHeight="1" thickBot="1">
      <c r="E10" s="314" t="s">
        <v>9</v>
      </c>
      <c r="F10" s="315"/>
      <c r="G10" s="315"/>
      <c r="H10" s="315"/>
      <c r="I10" s="315"/>
      <c r="J10" s="315"/>
      <c r="K10" s="315"/>
      <c r="L10" s="315"/>
      <c r="M10" s="315"/>
      <c r="N10" s="315"/>
      <c r="O10" s="315"/>
      <c r="P10" s="315"/>
      <c r="Q10" s="315"/>
      <c r="R10" s="315"/>
      <c r="S10" s="315"/>
      <c r="T10" s="316"/>
      <c r="U10" s="312" t="s">
        <v>82</v>
      </c>
      <c r="V10" s="312"/>
      <c r="W10" s="312"/>
      <c r="X10" s="312"/>
      <c r="Y10" s="312"/>
      <c r="Z10" s="312"/>
      <c r="AA10" s="312"/>
      <c r="AB10" s="312"/>
      <c r="AC10" s="312"/>
      <c r="AD10" s="312"/>
      <c r="AE10" s="312"/>
      <c r="AF10" s="312"/>
      <c r="AG10" s="312"/>
      <c r="AH10" s="312"/>
      <c r="AI10" s="312"/>
      <c r="AJ10" s="313"/>
      <c r="AK10" s="8"/>
      <c r="AL10" s="8"/>
      <c r="AM10" s="10"/>
      <c r="AN10" s="10"/>
      <c r="AO10" s="10"/>
      <c r="AP10" s="10"/>
      <c r="AQ10" s="10"/>
    </row>
    <row r="11" spans="1:43" s="1" customFormat="1" ht="24" customHeight="1" thickBot="1">
      <c r="D11" s="7"/>
      <c r="E11" s="317"/>
      <c r="F11" s="318"/>
      <c r="G11" s="318"/>
      <c r="H11" s="318"/>
      <c r="I11" s="318"/>
      <c r="J11" s="318"/>
      <c r="K11" s="318"/>
      <c r="L11" s="318"/>
      <c r="M11" s="318"/>
      <c r="N11" s="318"/>
      <c r="O11" s="318"/>
      <c r="P11" s="318"/>
      <c r="Q11" s="318"/>
      <c r="R11" s="318"/>
      <c r="S11" s="318"/>
      <c r="T11" s="319"/>
      <c r="U11" s="312" t="s">
        <v>10</v>
      </c>
      <c r="V11" s="312"/>
      <c r="W11" s="312"/>
      <c r="X11" s="312"/>
      <c r="Y11" s="312"/>
      <c r="Z11" s="312"/>
      <c r="AA11" s="312"/>
      <c r="AB11" s="312"/>
      <c r="AC11" s="312"/>
      <c r="AD11" s="312"/>
      <c r="AE11" s="312"/>
      <c r="AF11" s="312"/>
      <c r="AG11" s="312"/>
      <c r="AH11" s="312"/>
      <c r="AI11" s="312"/>
      <c r="AJ11" s="313"/>
      <c r="AK11" s="8"/>
      <c r="AL11" s="8"/>
    </row>
    <row r="12" spans="1:43" s="1" customFormat="1" ht="105.75" customHeight="1">
      <c r="E12" s="232" t="s">
        <v>1</v>
      </c>
      <c r="F12" s="233"/>
      <c r="G12" s="233"/>
      <c r="H12" s="236" t="s">
        <v>0</v>
      </c>
      <c r="I12" s="236"/>
      <c r="J12" s="236"/>
      <c r="K12" s="234" t="s">
        <v>252</v>
      </c>
      <c r="L12" s="235"/>
      <c r="M12" s="228" t="s">
        <v>63</v>
      </c>
      <c r="N12" s="229"/>
      <c r="O12" s="228" t="s">
        <v>100</v>
      </c>
      <c r="P12" s="229"/>
      <c r="Q12" s="292" t="s">
        <v>64</v>
      </c>
      <c r="R12" s="293"/>
      <c r="S12" s="324" t="s">
        <v>65</v>
      </c>
      <c r="T12" s="325"/>
      <c r="U12" s="69" t="s">
        <v>2</v>
      </c>
      <c r="V12" s="70" t="s">
        <v>3</v>
      </c>
      <c r="W12" s="70" t="s">
        <v>4</v>
      </c>
      <c r="X12" s="70" t="s">
        <v>57</v>
      </c>
      <c r="Y12" s="70" t="s">
        <v>58</v>
      </c>
      <c r="Z12" s="70" t="s">
        <v>59</v>
      </c>
      <c r="AA12" s="70" t="s">
        <v>180</v>
      </c>
      <c r="AB12" s="70" t="s">
        <v>6</v>
      </c>
      <c r="AC12" s="70" t="s">
        <v>60</v>
      </c>
      <c r="AD12" s="71" t="s">
        <v>12</v>
      </c>
      <c r="AE12" s="71" t="s">
        <v>49</v>
      </c>
      <c r="AF12" s="71" t="s">
        <v>182</v>
      </c>
      <c r="AG12" s="71" t="s">
        <v>51</v>
      </c>
      <c r="AH12" s="71" t="s">
        <v>181</v>
      </c>
      <c r="AI12" s="71" t="s">
        <v>237</v>
      </c>
      <c r="AJ12" s="168"/>
      <c r="AK12" s="8"/>
      <c r="AL12" s="8"/>
    </row>
    <row r="13" spans="1:43" s="1" customFormat="1" ht="37.5" customHeight="1">
      <c r="B13" s="226" t="s">
        <v>84</v>
      </c>
      <c r="C13" s="226"/>
      <c r="D13" s="227"/>
      <c r="E13" s="237"/>
      <c r="F13" s="238"/>
      <c r="G13" s="238"/>
      <c r="H13" s="333"/>
      <c r="I13" s="333"/>
      <c r="J13" s="333"/>
      <c r="K13" s="294"/>
      <c r="L13" s="295"/>
      <c r="M13" s="302" t="str">
        <f>IFERROR(IF(COUNTIF('基準額（茨城版）'!$A$2:$A$19,H13)&gt;0,VLOOKUP(H13,'基準額（茨城版）'!$A$2:$B$19,2,FALSE),VLOOKUP(H13,'基準額（茨城版）'!$A$20:$B$35,2,FALSE)*K13),"")</f>
        <v/>
      </c>
      <c r="N13" s="303"/>
      <c r="O13" s="300"/>
      <c r="P13" s="301"/>
      <c r="Q13" s="328">
        <f>SUM(U13:AJ13)</f>
        <v>0</v>
      </c>
      <c r="R13" s="329"/>
      <c r="S13" s="322">
        <f>Q13-MAX(M13:P13)</f>
        <v>0</v>
      </c>
      <c r="T13" s="323"/>
      <c r="U13" s="186"/>
      <c r="V13" s="187"/>
      <c r="W13" s="187"/>
      <c r="X13" s="187"/>
      <c r="Y13" s="187"/>
      <c r="Z13" s="187"/>
      <c r="AA13" s="187"/>
      <c r="AB13" s="187"/>
      <c r="AC13" s="187"/>
      <c r="AD13" s="187"/>
      <c r="AE13" s="187"/>
      <c r="AF13" s="187"/>
      <c r="AG13" s="187"/>
      <c r="AH13" s="187"/>
      <c r="AI13" s="187"/>
      <c r="AJ13" s="169"/>
      <c r="AK13" s="8"/>
      <c r="AL13" s="8"/>
    </row>
    <row r="14" spans="1:43" s="1" customFormat="1" ht="37.5" customHeight="1" thickBot="1">
      <c r="B14" s="226" t="s">
        <v>85</v>
      </c>
      <c r="C14" s="226"/>
      <c r="D14" s="227"/>
      <c r="E14" s="230"/>
      <c r="F14" s="231"/>
      <c r="G14" s="231"/>
      <c r="H14" s="334"/>
      <c r="I14" s="334"/>
      <c r="J14" s="334"/>
      <c r="K14" s="304"/>
      <c r="L14" s="305"/>
      <c r="M14" s="296" t="str">
        <f>IFERROR(IF(COUNTIF('基準額（茨城版）'!$A$2:$A$19,H14)&gt;0,VLOOKUP(H14,'基準額（茨城版）'!$A$2:$B$19,2,FALSE),VLOOKUP(H14,'基準額（茨城版）'!$A$20:$B$35,2,FALSE)*K14),"")</f>
        <v/>
      </c>
      <c r="N14" s="297"/>
      <c r="O14" s="298"/>
      <c r="P14" s="299"/>
      <c r="Q14" s="326">
        <f>O14+S14</f>
        <v>0</v>
      </c>
      <c r="R14" s="327"/>
      <c r="S14" s="320">
        <f>SUM(U14:AJ14)</f>
        <v>0</v>
      </c>
      <c r="T14" s="321"/>
      <c r="U14" s="188"/>
      <c r="V14" s="189"/>
      <c r="W14" s="189"/>
      <c r="X14" s="189"/>
      <c r="Y14" s="189"/>
      <c r="Z14" s="189"/>
      <c r="AA14" s="189"/>
      <c r="AB14" s="189"/>
      <c r="AC14" s="189"/>
      <c r="AD14" s="189"/>
      <c r="AE14" s="189"/>
      <c r="AF14" s="189"/>
      <c r="AG14" s="189"/>
      <c r="AH14" s="189"/>
      <c r="AI14" s="189"/>
      <c r="AJ14" s="170"/>
      <c r="AK14" s="8"/>
      <c r="AL14" s="8"/>
    </row>
    <row r="15" spans="1:43" ht="21" customHeight="1">
      <c r="A15" s="1"/>
      <c r="B15" s="91"/>
      <c r="C15" s="91"/>
      <c r="D15" s="91"/>
      <c r="E15" s="6"/>
      <c r="F15" s="6"/>
      <c r="G15" s="6"/>
      <c r="H15" s="6"/>
      <c r="I15" s="6"/>
      <c r="J15" s="124"/>
      <c r="K15" s="124"/>
      <c r="L15" s="124"/>
      <c r="M15" s="124"/>
      <c r="N15" s="124"/>
      <c r="O15" s="124"/>
      <c r="P15" s="124"/>
      <c r="Q15" s="124"/>
      <c r="R15" s="6"/>
      <c r="S15" s="6"/>
      <c r="AI15" s="8"/>
      <c r="AJ15" s="8"/>
      <c r="AK15" s="8"/>
    </row>
    <row r="16" spans="1:43" ht="32.25" customHeight="1" thickBot="1">
      <c r="A16" s="11" t="s">
        <v>81</v>
      </c>
      <c r="N16" s="66"/>
      <c r="O16" s="66"/>
      <c r="V16" s="8"/>
      <c r="W16" s="8"/>
      <c r="X16" s="8"/>
      <c r="Y16" s="8"/>
      <c r="Z16" s="8"/>
      <c r="AA16" s="8"/>
      <c r="AB16" s="8"/>
      <c r="AC16" s="8"/>
      <c r="AD16" s="8"/>
      <c r="AE16" s="8"/>
      <c r="AF16" s="8"/>
      <c r="AG16" s="8"/>
      <c r="AH16" s="8"/>
      <c r="AK16" s="8"/>
      <c r="AL16" s="8"/>
      <c r="AM16" s="8"/>
      <c r="AN16" s="8"/>
      <c r="AO16" s="8"/>
      <c r="AP16" s="8"/>
    </row>
    <row r="17" spans="1:42" ht="24" customHeight="1">
      <c r="A17" s="11"/>
      <c r="B17" s="276" t="s">
        <v>188</v>
      </c>
      <c r="C17" s="276"/>
      <c r="D17" s="276"/>
      <c r="E17" s="277"/>
      <c r="F17" s="278" t="s">
        <v>176</v>
      </c>
      <c r="G17" s="279"/>
      <c r="H17" s="94" t="s">
        <v>193</v>
      </c>
      <c r="I17" s="95" t="s">
        <v>190</v>
      </c>
      <c r="J17" s="96"/>
      <c r="K17" s="269" t="s">
        <v>177</v>
      </c>
      <c r="L17" s="270"/>
      <c r="M17" s="94" t="s">
        <v>191</v>
      </c>
      <c r="N17" s="95" t="s">
        <v>192</v>
      </c>
      <c r="O17" s="7"/>
      <c r="P17" s="271" t="s">
        <v>175</v>
      </c>
      <c r="Q17" s="272"/>
      <c r="R17" s="272"/>
      <c r="S17" s="272"/>
      <c r="T17" s="272"/>
      <c r="U17" s="272"/>
      <c r="V17" s="272"/>
      <c r="W17" s="272"/>
      <c r="X17" s="273"/>
      <c r="AD17" s="8"/>
      <c r="AE17" s="8"/>
      <c r="AF17" s="8"/>
      <c r="AG17" s="8"/>
      <c r="AH17" s="8"/>
      <c r="AK17" s="8"/>
      <c r="AL17" s="8"/>
      <c r="AM17" s="8"/>
      <c r="AN17" s="8"/>
      <c r="AO17" s="8"/>
      <c r="AP17" s="8"/>
    </row>
    <row r="18" spans="1:42" ht="24" customHeight="1">
      <c r="A18" s="12"/>
      <c r="B18" s="280" t="s">
        <v>189</v>
      </c>
      <c r="C18" s="281"/>
      <c r="D18" s="282" t="s">
        <v>54</v>
      </c>
      <c r="E18" s="283"/>
      <c r="F18" s="190"/>
      <c r="G18" s="92" t="s">
        <v>66</v>
      </c>
      <c r="H18" s="192"/>
      <c r="I18" s="193"/>
      <c r="K18" s="190"/>
      <c r="L18" s="92" t="s">
        <v>66</v>
      </c>
      <c r="M18" s="192"/>
      <c r="N18" s="193"/>
      <c r="P18" s="284"/>
      <c r="Q18" s="285"/>
      <c r="R18" s="285"/>
      <c r="S18" s="285"/>
      <c r="T18" s="285"/>
      <c r="U18" s="285"/>
      <c r="V18" s="285"/>
      <c r="W18" s="285"/>
      <c r="X18" s="286"/>
      <c r="AD18" s="8"/>
      <c r="AE18" s="8"/>
      <c r="AF18" s="8"/>
      <c r="AG18" s="8"/>
      <c r="AH18" s="8"/>
      <c r="AK18" s="8"/>
      <c r="AL18" s="8"/>
      <c r="AM18" s="8"/>
    </row>
    <row r="19" spans="1:42" ht="24" customHeight="1">
      <c r="A19" s="12"/>
      <c r="B19" s="252"/>
      <c r="C19" s="252"/>
      <c r="D19" s="253" t="s">
        <v>55</v>
      </c>
      <c r="E19" s="254"/>
      <c r="F19" s="190"/>
      <c r="G19" s="92" t="s">
        <v>66</v>
      </c>
      <c r="H19" s="192"/>
      <c r="I19" s="193"/>
      <c r="K19" s="190"/>
      <c r="L19" s="92" t="s">
        <v>66</v>
      </c>
      <c r="M19" s="192"/>
      <c r="N19" s="193"/>
      <c r="P19" s="284"/>
      <c r="Q19" s="285"/>
      <c r="R19" s="285"/>
      <c r="S19" s="285"/>
      <c r="T19" s="285"/>
      <c r="U19" s="285"/>
      <c r="V19" s="285"/>
      <c r="W19" s="285"/>
      <c r="X19" s="286"/>
      <c r="AD19" s="8"/>
      <c r="AE19" s="8"/>
      <c r="AF19" s="8"/>
      <c r="AG19" s="8"/>
      <c r="AH19" s="8"/>
      <c r="AK19" s="8"/>
      <c r="AL19" s="8"/>
      <c r="AM19" s="8"/>
    </row>
    <row r="20" spans="1:42" ht="24" customHeight="1">
      <c r="A20" s="12"/>
      <c r="B20" s="251" t="s">
        <v>206</v>
      </c>
      <c r="C20" s="252"/>
      <c r="D20" s="253" t="s">
        <v>54</v>
      </c>
      <c r="E20" s="254"/>
      <c r="F20" s="190"/>
      <c r="G20" s="92" t="s">
        <v>66</v>
      </c>
      <c r="H20" s="192"/>
      <c r="I20" s="193"/>
      <c r="K20" s="190"/>
      <c r="L20" s="92" t="s">
        <v>66</v>
      </c>
      <c r="M20" s="192"/>
      <c r="N20" s="193"/>
      <c r="P20" s="284"/>
      <c r="Q20" s="285"/>
      <c r="R20" s="285"/>
      <c r="S20" s="285"/>
      <c r="T20" s="285"/>
      <c r="U20" s="285"/>
      <c r="V20" s="285"/>
      <c r="W20" s="285"/>
      <c r="X20" s="286"/>
      <c r="AD20" s="8"/>
      <c r="AE20" s="8"/>
      <c r="AF20" s="8"/>
      <c r="AG20" s="8"/>
      <c r="AH20" s="8"/>
      <c r="AI20" s="8"/>
      <c r="AJ20" s="8"/>
      <c r="AK20" s="8"/>
      <c r="AL20" s="8"/>
      <c r="AM20" s="8"/>
    </row>
    <row r="21" spans="1:42" ht="23.25" customHeight="1" thickBot="1">
      <c r="A21" s="12"/>
      <c r="B21" s="252"/>
      <c r="C21" s="252"/>
      <c r="D21" s="253" t="s">
        <v>55</v>
      </c>
      <c r="E21" s="254"/>
      <c r="F21" s="191"/>
      <c r="G21" s="93" t="s">
        <v>66</v>
      </c>
      <c r="H21" s="194"/>
      <c r="I21" s="195"/>
      <c r="K21" s="191"/>
      <c r="L21" s="93" t="s">
        <v>66</v>
      </c>
      <c r="M21" s="194"/>
      <c r="N21" s="195"/>
      <c r="P21" s="287"/>
      <c r="Q21" s="288"/>
      <c r="R21" s="288"/>
      <c r="S21" s="288"/>
      <c r="T21" s="288"/>
      <c r="U21" s="288"/>
      <c r="V21" s="288"/>
      <c r="W21" s="288"/>
      <c r="X21" s="289"/>
    </row>
    <row r="22" spans="1:42" ht="21" customHeight="1">
      <c r="B22" s="201" t="s">
        <v>194</v>
      </c>
      <c r="C22" s="14"/>
      <c r="D22" s="14"/>
      <c r="E22" s="14"/>
      <c r="F22" s="14"/>
      <c r="G22" s="14"/>
      <c r="H22" s="14"/>
      <c r="I22" s="14"/>
      <c r="J22" s="14"/>
      <c r="K22" s="14"/>
      <c r="L22" s="14"/>
      <c r="M22" s="14"/>
      <c r="N22" s="14"/>
      <c r="O22" s="14"/>
      <c r="T22" s="5"/>
    </row>
    <row r="23" spans="1:42" ht="21" customHeight="1">
      <c r="B23" s="96"/>
      <c r="C23" s="14"/>
      <c r="D23" s="14"/>
      <c r="E23" s="14"/>
      <c r="F23" s="14"/>
      <c r="G23" s="14"/>
      <c r="H23" s="14"/>
      <c r="I23" s="14"/>
      <c r="J23" s="14"/>
      <c r="K23" s="14"/>
      <c r="L23" s="14"/>
      <c r="M23" s="14"/>
      <c r="N23" s="14"/>
      <c r="O23" s="14"/>
      <c r="T23" s="5"/>
    </row>
    <row r="24" spans="1:42" ht="32.25" customHeight="1">
      <c r="A24" s="11" t="s">
        <v>246</v>
      </c>
      <c r="B24" s="14"/>
      <c r="C24" s="14"/>
      <c r="D24" s="14"/>
      <c r="E24" s="14"/>
      <c r="F24" s="14"/>
      <c r="G24" s="14"/>
      <c r="H24" s="14"/>
      <c r="I24" s="14"/>
      <c r="J24" s="14"/>
      <c r="K24" s="14"/>
      <c r="L24" s="14"/>
      <c r="M24" s="14"/>
      <c r="N24" s="14"/>
      <c r="O24" s="14"/>
    </row>
    <row r="25" spans="1:42" ht="32.25" customHeight="1" thickBot="1">
      <c r="A25" s="11" t="s">
        <v>248</v>
      </c>
      <c r="B25" s="14"/>
      <c r="C25" s="14"/>
      <c r="D25" s="14"/>
      <c r="E25" s="14"/>
      <c r="F25" s="14"/>
      <c r="G25" s="14"/>
      <c r="H25" s="14"/>
      <c r="I25" s="14"/>
      <c r="J25" s="14"/>
      <c r="K25" s="14"/>
      <c r="L25" s="14"/>
      <c r="M25" s="14"/>
      <c r="N25" s="14"/>
      <c r="O25" s="14"/>
    </row>
    <row r="26" spans="1:42" ht="35.25" customHeight="1" thickBot="1">
      <c r="B26" s="255" t="s">
        <v>67</v>
      </c>
      <c r="C26" s="256"/>
      <c r="D26" s="256"/>
      <c r="E26" s="257" t="s">
        <v>73</v>
      </c>
      <c r="F26" s="256"/>
      <c r="G26" s="256"/>
      <c r="H26" s="256"/>
      <c r="I26" s="256"/>
      <c r="J26" s="256"/>
      <c r="K26" s="256"/>
      <c r="L26" s="256"/>
      <c r="M26" s="256"/>
      <c r="N26" s="256"/>
      <c r="O26" s="256"/>
      <c r="P26" s="256"/>
      <c r="Q26" s="256"/>
      <c r="R26" s="256"/>
      <c r="S26" s="255" t="s">
        <v>74</v>
      </c>
      <c r="T26" s="256"/>
      <c r="U26" s="256"/>
      <c r="V26" s="256"/>
      <c r="W26" s="256"/>
      <c r="X26" s="256"/>
      <c r="Y26" s="256"/>
      <c r="Z26" s="256"/>
      <c r="AA26" s="256"/>
      <c r="AB26" s="256"/>
      <c r="AC26" s="256"/>
      <c r="AD26" s="256"/>
      <c r="AE26" s="256"/>
      <c r="AF26" s="256"/>
      <c r="AG26" s="256"/>
      <c r="AH26" s="256"/>
      <c r="AI26" s="256"/>
      <c r="AJ26" s="291"/>
    </row>
    <row r="27" spans="1:42" ht="60" customHeight="1">
      <c r="A27" s="5">
        <v>1</v>
      </c>
      <c r="B27" s="266"/>
      <c r="C27" s="267"/>
      <c r="D27" s="268"/>
      <c r="E27" s="258"/>
      <c r="F27" s="259"/>
      <c r="G27" s="259"/>
      <c r="H27" s="259"/>
      <c r="I27" s="259"/>
      <c r="J27" s="259"/>
      <c r="K27" s="259"/>
      <c r="L27" s="259"/>
      <c r="M27" s="259"/>
      <c r="N27" s="259"/>
      <c r="O27" s="259"/>
      <c r="P27" s="259"/>
      <c r="Q27" s="259"/>
      <c r="R27" s="259"/>
      <c r="S27" s="258"/>
      <c r="T27" s="259"/>
      <c r="U27" s="259"/>
      <c r="V27" s="259"/>
      <c r="W27" s="259"/>
      <c r="X27" s="259"/>
      <c r="Y27" s="259"/>
      <c r="Z27" s="259"/>
      <c r="AA27" s="259"/>
      <c r="AB27" s="259"/>
      <c r="AC27" s="259"/>
      <c r="AD27" s="259"/>
      <c r="AE27" s="259"/>
      <c r="AF27" s="259"/>
      <c r="AG27" s="259"/>
      <c r="AH27" s="259"/>
      <c r="AI27" s="259"/>
      <c r="AJ27" s="274"/>
    </row>
    <row r="28" spans="1:42" ht="60" customHeight="1">
      <c r="A28" s="5">
        <v>2</v>
      </c>
      <c r="B28" s="262"/>
      <c r="C28" s="263"/>
      <c r="D28" s="263"/>
      <c r="E28" s="260"/>
      <c r="F28" s="261"/>
      <c r="G28" s="261"/>
      <c r="H28" s="261"/>
      <c r="I28" s="261"/>
      <c r="J28" s="261"/>
      <c r="K28" s="261"/>
      <c r="L28" s="261"/>
      <c r="M28" s="261"/>
      <c r="N28" s="261"/>
      <c r="O28" s="261"/>
      <c r="P28" s="261"/>
      <c r="Q28" s="261"/>
      <c r="R28" s="261"/>
      <c r="S28" s="260"/>
      <c r="T28" s="261"/>
      <c r="U28" s="261"/>
      <c r="V28" s="261"/>
      <c r="W28" s="261"/>
      <c r="X28" s="261"/>
      <c r="Y28" s="261"/>
      <c r="Z28" s="261"/>
      <c r="AA28" s="261"/>
      <c r="AB28" s="261"/>
      <c r="AC28" s="261"/>
      <c r="AD28" s="261"/>
      <c r="AE28" s="261"/>
      <c r="AF28" s="261"/>
      <c r="AG28" s="261"/>
      <c r="AH28" s="261"/>
      <c r="AI28" s="261"/>
      <c r="AJ28" s="275"/>
    </row>
    <row r="29" spans="1:42" ht="60" customHeight="1">
      <c r="A29" s="5">
        <v>3</v>
      </c>
      <c r="B29" s="262"/>
      <c r="C29" s="263"/>
      <c r="D29" s="263"/>
      <c r="E29" s="260"/>
      <c r="F29" s="261"/>
      <c r="G29" s="261"/>
      <c r="H29" s="261"/>
      <c r="I29" s="261"/>
      <c r="J29" s="261"/>
      <c r="K29" s="261"/>
      <c r="L29" s="261"/>
      <c r="M29" s="261"/>
      <c r="N29" s="261"/>
      <c r="O29" s="261"/>
      <c r="P29" s="261"/>
      <c r="Q29" s="261"/>
      <c r="R29" s="261"/>
      <c r="S29" s="260"/>
      <c r="T29" s="261"/>
      <c r="U29" s="261"/>
      <c r="V29" s="261"/>
      <c r="W29" s="261"/>
      <c r="X29" s="261"/>
      <c r="Y29" s="261"/>
      <c r="Z29" s="261"/>
      <c r="AA29" s="261"/>
      <c r="AB29" s="261"/>
      <c r="AC29" s="261"/>
      <c r="AD29" s="261"/>
      <c r="AE29" s="261"/>
      <c r="AF29" s="261"/>
      <c r="AG29" s="261"/>
      <c r="AH29" s="261"/>
      <c r="AI29" s="261"/>
      <c r="AJ29" s="275"/>
    </row>
    <row r="30" spans="1:42" ht="60" customHeight="1">
      <c r="A30" s="5">
        <v>4</v>
      </c>
      <c r="B30" s="262"/>
      <c r="C30" s="263"/>
      <c r="D30" s="263"/>
      <c r="E30" s="260"/>
      <c r="F30" s="261"/>
      <c r="G30" s="261"/>
      <c r="H30" s="261"/>
      <c r="I30" s="261"/>
      <c r="J30" s="261"/>
      <c r="K30" s="261"/>
      <c r="L30" s="261"/>
      <c r="M30" s="261"/>
      <c r="N30" s="261"/>
      <c r="O30" s="261"/>
      <c r="P30" s="261"/>
      <c r="Q30" s="261"/>
      <c r="R30" s="261"/>
      <c r="S30" s="260"/>
      <c r="T30" s="261"/>
      <c r="U30" s="261"/>
      <c r="V30" s="261"/>
      <c r="W30" s="261"/>
      <c r="X30" s="261"/>
      <c r="Y30" s="261"/>
      <c r="Z30" s="261"/>
      <c r="AA30" s="261"/>
      <c r="AB30" s="261"/>
      <c r="AC30" s="261"/>
      <c r="AD30" s="261"/>
      <c r="AE30" s="261"/>
      <c r="AF30" s="261"/>
      <c r="AG30" s="261"/>
      <c r="AH30" s="261"/>
      <c r="AI30" s="261"/>
      <c r="AJ30" s="275"/>
    </row>
    <row r="31" spans="1:42" ht="60" customHeight="1">
      <c r="A31" s="5">
        <v>5</v>
      </c>
      <c r="B31" s="262"/>
      <c r="C31" s="263"/>
      <c r="D31" s="263"/>
      <c r="E31" s="260"/>
      <c r="F31" s="261"/>
      <c r="G31" s="261"/>
      <c r="H31" s="261"/>
      <c r="I31" s="261"/>
      <c r="J31" s="261"/>
      <c r="K31" s="261"/>
      <c r="L31" s="261"/>
      <c r="M31" s="261"/>
      <c r="N31" s="261"/>
      <c r="O31" s="261"/>
      <c r="P31" s="261"/>
      <c r="Q31" s="261"/>
      <c r="R31" s="261"/>
      <c r="S31" s="260"/>
      <c r="T31" s="261"/>
      <c r="U31" s="261"/>
      <c r="V31" s="261"/>
      <c r="W31" s="261"/>
      <c r="X31" s="261"/>
      <c r="Y31" s="261"/>
      <c r="Z31" s="261"/>
      <c r="AA31" s="261"/>
      <c r="AB31" s="261"/>
      <c r="AC31" s="261"/>
      <c r="AD31" s="261"/>
      <c r="AE31" s="261"/>
      <c r="AF31" s="261"/>
      <c r="AG31" s="261"/>
      <c r="AH31" s="261"/>
      <c r="AI31" s="261"/>
      <c r="AJ31" s="275"/>
    </row>
    <row r="32" spans="1:42" ht="60" customHeight="1">
      <c r="A32" s="5">
        <v>6</v>
      </c>
      <c r="B32" s="262"/>
      <c r="C32" s="263"/>
      <c r="D32" s="263"/>
      <c r="E32" s="260"/>
      <c r="F32" s="261"/>
      <c r="G32" s="261"/>
      <c r="H32" s="261"/>
      <c r="I32" s="261"/>
      <c r="J32" s="261"/>
      <c r="K32" s="261"/>
      <c r="L32" s="261"/>
      <c r="M32" s="261"/>
      <c r="N32" s="261"/>
      <c r="O32" s="261"/>
      <c r="P32" s="261"/>
      <c r="Q32" s="261"/>
      <c r="R32" s="261"/>
      <c r="S32" s="260"/>
      <c r="T32" s="261"/>
      <c r="U32" s="261"/>
      <c r="V32" s="261"/>
      <c r="W32" s="261"/>
      <c r="X32" s="261"/>
      <c r="Y32" s="261"/>
      <c r="Z32" s="261"/>
      <c r="AA32" s="261"/>
      <c r="AB32" s="261"/>
      <c r="AC32" s="261"/>
      <c r="AD32" s="261"/>
      <c r="AE32" s="261"/>
      <c r="AF32" s="261"/>
      <c r="AG32" s="261"/>
      <c r="AH32" s="261"/>
      <c r="AI32" s="261"/>
      <c r="AJ32" s="275"/>
    </row>
    <row r="33" spans="1:36" ht="60" customHeight="1" thickBot="1">
      <c r="A33" s="5">
        <v>7</v>
      </c>
      <c r="B33" s="249"/>
      <c r="C33" s="250"/>
      <c r="D33" s="250"/>
      <c r="E33" s="264"/>
      <c r="F33" s="265"/>
      <c r="G33" s="265"/>
      <c r="H33" s="265"/>
      <c r="I33" s="265"/>
      <c r="J33" s="265"/>
      <c r="K33" s="265"/>
      <c r="L33" s="265"/>
      <c r="M33" s="265"/>
      <c r="N33" s="265"/>
      <c r="O33" s="265"/>
      <c r="P33" s="265"/>
      <c r="Q33" s="265"/>
      <c r="R33" s="265"/>
      <c r="S33" s="264"/>
      <c r="T33" s="265"/>
      <c r="U33" s="265"/>
      <c r="V33" s="265"/>
      <c r="W33" s="265"/>
      <c r="X33" s="265"/>
      <c r="Y33" s="265"/>
      <c r="Z33" s="265"/>
      <c r="AA33" s="265"/>
      <c r="AB33" s="265"/>
      <c r="AC33" s="265"/>
      <c r="AD33" s="265"/>
      <c r="AE33" s="265"/>
      <c r="AF33" s="265"/>
      <c r="AG33" s="265"/>
      <c r="AH33" s="265"/>
      <c r="AI33" s="265"/>
      <c r="AJ33" s="290"/>
    </row>
    <row r="34" spans="1:36" ht="24.75" customHeight="1"/>
    <row r="35" spans="1:36" ht="28.5" customHeight="1">
      <c r="A35" s="15" t="s">
        <v>162</v>
      </c>
      <c r="B35" s="14"/>
      <c r="C35" s="14"/>
      <c r="D35" s="14"/>
      <c r="E35" s="14"/>
      <c r="F35" s="14"/>
      <c r="G35" s="14"/>
      <c r="H35" s="14"/>
      <c r="I35" s="14"/>
      <c r="J35" s="14"/>
      <c r="K35" s="14"/>
      <c r="L35" s="14"/>
      <c r="R35" s="16" t="s">
        <v>13</v>
      </c>
      <c r="T35" s="5"/>
    </row>
    <row r="36" spans="1:36" ht="28.5" customHeight="1">
      <c r="A36" s="20">
        <v>1</v>
      </c>
      <c r="B36" s="247" t="s">
        <v>53</v>
      </c>
      <c r="C36" s="247"/>
      <c r="D36" s="247"/>
      <c r="E36" s="247"/>
      <c r="F36" s="247"/>
      <c r="G36" s="247"/>
      <c r="H36" s="247"/>
      <c r="I36" s="247"/>
      <c r="J36" s="247"/>
      <c r="K36" s="247"/>
      <c r="L36" s="247"/>
      <c r="M36" s="247"/>
      <c r="N36" s="247"/>
      <c r="O36" s="247"/>
      <c r="P36" s="247"/>
      <c r="Q36" s="248"/>
      <c r="R36" s="19"/>
      <c r="T36" s="5"/>
    </row>
    <row r="37" spans="1:36" ht="28.5" customHeight="1">
      <c r="A37" s="20">
        <v>2</v>
      </c>
      <c r="B37" s="247" t="s">
        <v>98</v>
      </c>
      <c r="C37" s="247"/>
      <c r="D37" s="247"/>
      <c r="E37" s="247"/>
      <c r="F37" s="247"/>
      <c r="G37" s="247"/>
      <c r="H37" s="247"/>
      <c r="I37" s="247"/>
      <c r="J37" s="247"/>
      <c r="K37" s="247"/>
      <c r="L37" s="247"/>
      <c r="M37" s="247"/>
      <c r="N37" s="247"/>
      <c r="O37" s="247"/>
      <c r="P37" s="247"/>
      <c r="Q37" s="248"/>
      <c r="R37" s="19"/>
      <c r="T37" s="5"/>
    </row>
    <row r="38" spans="1:36" ht="28.5" customHeight="1">
      <c r="A38" s="20">
        <v>3</v>
      </c>
      <c r="B38" s="247" t="s">
        <v>52</v>
      </c>
      <c r="C38" s="247"/>
      <c r="D38" s="247"/>
      <c r="E38" s="247"/>
      <c r="F38" s="247"/>
      <c r="G38" s="247"/>
      <c r="H38" s="247"/>
      <c r="I38" s="247"/>
      <c r="J38" s="247"/>
      <c r="K38" s="247"/>
      <c r="L38" s="247"/>
      <c r="M38" s="247"/>
      <c r="N38" s="247"/>
      <c r="O38" s="247"/>
      <c r="P38" s="247"/>
      <c r="Q38" s="248"/>
      <c r="R38" s="19"/>
      <c r="T38" s="5"/>
    </row>
    <row r="39" spans="1:36" ht="24.75" customHeight="1"/>
    <row r="40" spans="1:36" ht="24.75" customHeight="1"/>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sheetData>
  <sheetProtection password="D2DD" sheet="1" objects="1" scenarios="1" selectLockedCells="1"/>
  <protectedRanges>
    <protectedRange sqref="Y17:AK21 A17:E21 L5:Q6 S1:AK16 L1:R4 L7:R16 R5 A1:K16 A22:AK337" name="範囲1"/>
    <protectedRange sqref="F17:X21" name="範囲1_1"/>
  </protectedRanges>
  <mergeCells count="73">
    <mergeCell ref="N5:Q5"/>
    <mergeCell ref="N6:Q6"/>
    <mergeCell ref="B32:D32"/>
    <mergeCell ref="E32:R32"/>
    <mergeCell ref="S32:AJ32"/>
    <mergeCell ref="B31:D31"/>
    <mergeCell ref="E31:R31"/>
    <mergeCell ref="S31:AJ31"/>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 ref="S33:AJ33"/>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B38:Q38"/>
    <mergeCell ref="B33:D33"/>
    <mergeCell ref="B20:C21"/>
    <mergeCell ref="D20:E20"/>
    <mergeCell ref="D21:E21"/>
    <mergeCell ref="B26:D26"/>
    <mergeCell ref="E26:R26"/>
    <mergeCell ref="E27:R27"/>
    <mergeCell ref="E28:R28"/>
    <mergeCell ref="B36:Q36"/>
    <mergeCell ref="B37:Q37"/>
    <mergeCell ref="B29:D29"/>
    <mergeCell ref="B30:D30"/>
    <mergeCell ref="E33:R33"/>
    <mergeCell ref="B28:D28"/>
    <mergeCell ref="B27:D27"/>
    <mergeCell ref="B5:I5"/>
    <mergeCell ref="B6:I6"/>
    <mergeCell ref="B13:D13"/>
    <mergeCell ref="L6:M6"/>
    <mergeCell ref="L5:M5"/>
    <mergeCell ref="B14:D14"/>
    <mergeCell ref="O12:P12"/>
    <mergeCell ref="E14:G14"/>
    <mergeCell ref="H14:J14"/>
    <mergeCell ref="E12:G12"/>
    <mergeCell ref="K12:L12"/>
    <mergeCell ref="M12:N12"/>
    <mergeCell ref="H12:J12"/>
    <mergeCell ref="E13:G13"/>
    <mergeCell ref="H13:J13"/>
  </mergeCells>
  <phoneticPr fontId="1"/>
  <conditionalFormatting sqref="J5">
    <cfRule type="containsText" dxfId="29" priority="6" operator="containsText" text="○">
      <formula>NOT(ISERROR(SEARCH("○",J5)))</formula>
    </cfRule>
    <cfRule type="containsText" dxfId="28" priority="7" operator="containsText" text="○">
      <formula>NOT(ISERROR(SEARCH("○",J5)))</formula>
    </cfRule>
    <cfRule type="containsText" dxfId="27" priority="10" operator="containsText" text="○">
      <formula>NOT(ISERROR(SEARCH("○",J5)))</formula>
    </cfRule>
    <cfRule type="containsText" dxfId="26" priority="11" operator="containsText" text="○">
      <formula>NOT(ISERROR(SEARCH("○",J5)))</formula>
    </cfRule>
  </conditionalFormatting>
  <conditionalFormatting sqref="J6">
    <cfRule type="containsText" dxfId="25" priority="5" operator="containsText" text="○">
      <formula>NOT(ISERROR(SEARCH("○",J6)))</formula>
    </cfRule>
    <cfRule type="containsText" dxfId="24" priority="8" operator="containsText" text="○">
      <formula>NOT(ISERROR(SEARCH("○",J6)))</formula>
    </cfRule>
  </conditionalFormatting>
  <conditionalFormatting sqref="AJ13:AJ14">
    <cfRule type="expression" dxfId="23" priority="1">
      <formula>$J$6="○"</formula>
    </cfRule>
  </conditionalFormatting>
  <dataValidations count="2">
    <dataValidation imeMode="halfAlpha" allowBlank="1" showInputMessage="1" showErrorMessage="1" sqref="M13:M14 O13:O14 U13:AJ14"/>
    <dataValidation type="list" allowBlank="1" showInputMessage="1" showErrorMessage="1" sqref="J5:J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35</xdr:row>
                    <xdr:rowOff>0</xdr:rowOff>
                  </from>
                  <to>
                    <xdr:col>17</xdr:col>
                    <xdr:colOff>676275</xdr:colOff>
                    <xdr:row>36</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35</xdr:row>
                    <xdr:rowOff>428625</xdr:rowOff>
                  </from>
                  <to>
                    <xdr:col>17</xdr:col>
                    <xdr:colOff>676275</xdr:colOff>
                    <xdr:row>37</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35</xdr:row>
                    <xdr:rowOff>428625</xdr:rowOff>
                  </from>
                  <to>
                    <xdr:col>17</xdr:col>
                    <xdr:colOff>676275</xdr:colOff>
                    <xdr:row>37</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36</xdr:row>
                    <xdr:rowOff>428625</xdr:rowOff>
                  </from>
                  <to>
                    <xdr:col>17</xdr:col>
                    <xdr:colOff>676275</xdr:colOff>
                    <xdr:row>38</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36</xdr:row>
                    <xdr:rowOff>428625</xdr:rowOff>
                  </from>
                  <to>
                    <xdr:col>17</xdr:col>
                    <xdr:colOff>676275</xdr:colOff>
                    <xdr:row>38</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'基準額（茨城版）'!$A$2:$A$35</xm:f>
          </x14:formula1>
          <xm:sqref>H13:J14</xm:sqref>
        </x14:dataValidation>
        <x14:dataValidation type="list" allowBlank="1" showInputMessage="1" showErrorMessage="1">
          <x14:formula1>
            <xm:f>'「費用の概要、積算内訳」記載例'!$C$4:$C$18</xm:f>
          </x14:formula1>
          <xm:sqref>B27:D33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1"/>
  <sheetViews>
    <sheetView view="pageBreakPreview" zoomScale="85" zoomScaleNormal="85" zoomScaleSheetLayoutView="85" workbookViewId="0">
      <selection activeCell="J6" sqref="J6"/>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198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68" t="s">
        <v>179</v>
      </c>
      <c r="B3" s="67"/>
      <c r="C3" s="67"/>
      <c r="D3" s="67"/>
      <c r="E3" s="67"/>
      <c r="F3" s="67"/>
      <c r="G3" s="67"/>
      <c r="H3" s="11"/>
      <c r="I3" s="74" t="s">
        <v>185</v>
      </c>
      <c r="J3" s="75"/>
      <c r="K3" s="75"/>
      <c r="L3" s="75"/>
      <c r="M3" s="75"/>
      <c r="N3" s="75"/>
      <c r="O3" s="75"/>
      <c r="P3" s="75"/>
      <c r="Q3" s="6"/>
      <c r="T3" s="18"/>
      <c r="U3" s="18"/>
      <c r="V3" s="18"/>
      <c r="W3" s="18"/>
      <c r="X3" s="18"/>
      <c r="Y3" s="18"/>
      <c r="Z3" s="18"/>
      <c r="AA3" s="18"/>
      <c r="AB3" s="18"/>
      <c r="AC3" s="18"/>
      <c r="AD3" s="18"/>
      <c r="AE3" s="18"/>
      <c r="AF3" s="18"/>
      <c r="AG3" s="18"/>
      <c r="AH3" s="18"/>
      <c r="AI3" s="18"/>
      <c r="AJ3" s="18"/>
    </row>
    <row r="4" spans="1:43" s="1" customFormat="1" ht="27.75" customHeight="1">
      <c r="A4" s="11" t="s">
        <v>80</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39" t="s">
        <v>178</v>
      </c>
      <c r="C5" s="240"/>
      <c r="D5" s="240"/>
      <c r="E5" s="240"/>
      <c r="F5" s="240"/>
      <c r="G5" s="240"/>
      <c r="H5" s="240"/>
      <c r="I5" s="241"/>
      <c r="J5" s="167"/>
      <c r="L5" s="245" t="s">
        <v>195</v>
      </c>
      <c r="M5" s="246"/>
      <c r="N5" s="306" t="s">
        <v>235</v>
      </c>
      <c r="O5" s="307"/>
      <c r="P5" s="307"/>
      <c r="Q5" s="308"/>
      <c r="R5" s="1" t="s">
        <v>196</v>
      </c>
      <c r="T5" s="18"/>
      <c r="U5" s="18"/>
      <c r="V5" s="18"/>
      <c r="W5" s="18"/>
      <c r="X5" s="18"/>
      <c r="Y5" s="18"/>
      <c r="Z5" s="18"/>
      <c r="AA5" s="18"/>
      <c r="AB5" s="18"/>
      <c r="AC5" s="18"/>
      <c r="AD5" s="18"/>
      <c r="AE5" s="18"/>
      <c r="AF5" s="18"/>
      <c r="AG5" s="18"/>
      <c r="AH5" s="18"/>
      <c r="AI5" s="18"/>
      <c r="AJ5" s="18"/>
    </row>
    <row r="6" spans="1:43" s="1" customFormat="1" ht="27.75" customHeight="1">
      <c r="A6" s="11"/>
      <c r="B6" s="330" t="s">
        <v>217</v>
      </c>
      <c r="C6" s="331"/>
      <c r="D6" s="331"/>
      <c r="E6" s="331"/>
      <c r="F6" s="331"/>
      <c r="G6" s="331"/>
      <c r="H6" s="331"/>
      <c r="I6" s="332"/>
      <c r="J6" s="171"/>
      <c r="L6" s="245" t="s">
        <v>62</v>
      </c>
      <c r="M6" s="246"/>
      <c r="N6" s="309"/>
      <c r="O6" s="310"/>
      <c r="P6" s="310"/>
      <c r="Q6" s="311"/>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79</v>
      </c>
      <c r="Q9" s="13"/>
      <c r="S9" s="2"/>
      <c r="T9" s="3"/>
      <c r="AI9" s="8"/>
      <c r="AJ9" s="8"/>
      <c r="AK9" s="8"/>
    </row>
    <row r="10" spans="1:43" s="1" customFormat="1" ht="69.75" customHeight="1" thickBot="1">
      <c r="E10" s="314" t="s">
        <v>9</v>
      </c>
      <c r="F10" s="315"/>
      <c r="G10" s="315"/>
      <c r="H10" s="315"/>
      <c r="I10" s="315"/>
      <c r="J10" s="315"/>
      <c r="K10" s="315"/>
      <c r="L10" s="315"/>
      <c r="M10" s="315"/>
      <c r="N10" s="315"/>
      <c r="O10" s="315"/>
      <c r="P10" s="315"/>
      <c r="Q10" s="315"/>
      <c r="R10" s="315"/>
      <c r="S10" s="315"/>
      <c r="T10" s="316"/>
      <c r="U10" s="336" t="s">
        <v>82</v>
      </c>
      <c r="V10" s="337"/>
      <c r="W10" s="337"/>
      <c r="X10" s="337"/>
      <c r="Y10" s="338"/>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317"/>
      <c r="F11" s="318"/>
      <c r="G11" s="318"/>
      <c r="H11" s="318"/>
      <c r="I11" s="318"/>
      <c r="J11" s="318"/>
      <c r="K11" s="318"/>
      <c r="L11" s="318"/>
      <c r="M11" s="318"/>
      <c r="N11" s="318"/>
      <c r="O11" s="318"/>
      <c r="P11" s="318"/>
      <c r="Q11" s="318"/>
      <c r="R11" s="318"/>
      <c r="S11" s="318"/>
      <c r="T11" s="319"/>
      <c r="U11" s="335" t="s">
        <v>11</v>
      </c>
      <c r="V11" s="312"/>
      <c r="W11" s="312"/>
      <c r="X11" s="312"/>
      <c r="Y11" s="313"/>
      <c r="Z11" s="18"/>
      <c r="AA11" s="18"/>
      <c r="AB11" s="18"/>
      <c r="AC11" s="18"/>
      <c r="AD11" s="18"/>
      <c r="AE11" s="18"/>
      <c r="AF11" s="18"/>
      <c r="AG11" s="18"/>
      <c r="AH11" s="18"/>
      <c r="AI11" s="18"/>
      <c r="AJ11" s="18"/>
      <c r="AK11" s="8"/>
      <c r="AL11" s="8"/>
    </row>
    <row r="12" spans="1:43" s="1" customFormat="1" ht="105.75" customHeight="1">
      <c r="E12" s="232" t="s">
        <v>1</v>
      </c>
      <c r="F12" s="233"/>
      <c r="G12" s="233"/>
      <c r="H12" s="236" t="s">
        <v>0</v>
      </c>
      <c r="I12" s="236"/>
      <c r="J12" s="236"/>
      <c r="K12" s="234" t="s">
        <v>252</v>
      </c>
      <c r="L12" s="235"/>
      <c r="M12" s="228" t="s">
        <v>63</v>
      </c>
      <c r="N12" s="229"/>
      <c r="O12" s="228" t="s">
        <v>100</v>
      </c>
      <c r="P12" s="229"/>
      <c r="Q12" s="292" t="s">
        <v>64</v>
      </c>
      <c r="R12" s="293"/>
      <c r="S12" s="324" t="s">
        <v>65</v>
      </c>
      <c r="T12" s="325"/>
      <c r="U12" s="99" t="s">
        <v>203</v>
      </c>
      <c r="V12" s="100" t="s">
        <v>205</v>
      </c>
      <c r="W12" s="100" t="s">
        <v>202</v>
      </c>
      <c r="X12" s="100" t="s">
        <v>201</v>
      </c>
      <c r="Y12" s="123" t="s">
        <v>61</v>
      </c>
      <c r="Z12" s="18"/>
      <c r="AA12" s="18"/>
      <c r="AB12" s="18"/>
      <c r="AC12" s="18"/>
      <c r="AD12" s="18"/>
      <c r="AE12" s="18"/>
      <c r="AF12" s="18"/>
      <c r="AG12" s="18"/>
      <c r="AH12" s="18"/>
      <c r="AI12" s="18"/>
      <c r="AJ12" s="18"/>
      <c r="AK12" s="8"/>
      <c r="AL12" s="8"/>
    </row>
    <row r="13" spans="1:43" s="1" customFormat="1" ht="37.5" customHeight="1">
      <c r="B13" s="226" t="s">
        <v>84</v>
      </c>
      <c r="C13" s="226"/>
      <c r="D13" s="227"/>
      <c r="E13" s="237"/>
      <c r="F13" s="238"/>
      <c r="G13" s="238"/>
      <c r="H13" s="333"/>
      <c r="I13" s="333"/>
      <c r="J13" s="333"/>
      <c r="K13" s="294"/>
      <c r="L13" s="295"/>
      <c r="M13" s="302" t="str">
        <f>IFERROR(IF(COUNTIF('基準額（茨城版）'!$E$2:$E$20,H13)&gt;0,VLOOKUP(H13,'基準額（茨城版）'!$E$2:$F$20,2,FALSE),VLOOKUP(H13,'基準額（茨城版）'!$E$21:$F$36,2,FALSE)*K13),"")</f>
        <v/>
      </c>
      <c r="N13" s="303"/>
      <c r="O13" s="300"/>
      <c r="P13" s="301"/>
      <c r="Q13" s="328">
        <f>SUM(U13:AJ13)</f>
        <v>0</v>
      </c>
      <c r="R13" s="329"/>
      <c r="S13" s="322">
        <f>Q13-MAX(M13:P13)</f>
        <v>0</v>
      </c>
      <c r="T13" s="323"/>
      <c r="U13" s="196"/>
      <c r="V13" s="187"/>
      <c r="W13" s="187"/>
      <c r="X13" s="187"/>
      <c r="Y13" s="197"/>
      <c r="Z13" s="18"/>
      <c r="AA13" s="18"/>
      <c r="AB13" s="18"/>
      <c r="AC13" s="18"/>
      <c r="AD13" s="18"/>
      <c r="AE13" s="18"/>
      <c r="AF13" s="18"/>
      <c r="AG13" s="18"/>
      <c r="AH13" s="18"/>
      <c r="AI13" s="18"/>
      <c r="AJ13" s="18"/>
      <c r="AK13" s="8"/>
      <c r="AL13" s="8"/>
    </row>
    <row r="14" spans="1:43" s="1" customFormat="1" ht="37.5" customHeight="1" thickBot="1">
      <c r="B14" s="226" t="s">
        <v>85</v>
      </c>
      <c r="C14" s="226"/>
      <c r="D14" s="227"/>
      <c r="E14" s="230"/>
      <c r="F14" s="231"/>
      <c r="G14" s="231"/>
      <c r="H14" s="334"/>
      <c r="I14" s="334"/>
      <c r="J14" s="334"/>
      <c r="K14" s="304"/>
      <c r="L14" s="305"/>
      <c r="M14" s="296" t="str">
        <f>IFERROR(IF(COUNTIF('基準額（茨城版）'!$E$2:$E$20,H14)&gt;0,VLOOKUP(H14,'基準額（茨城版）'!$E$2:$F$20,2,FALSE),VLOOKUP(H14,'基準額（茨城版）'!$E$21:$F$36,2,FALSE)*K14),"")</f>
        <v/>
      </c>
      <c r="N14" s="297"/>
      <c r="O14" s="298"/>
      <c r="P14" s="299"/>
      <c r="Q14" s="326">
        <f>O14+S14</f>
        <v>0</v>
      </c>
      <c r="R14" s="327"/>
      <c r="S14" s="320">
        <f>SUM(U14:AJ14)</f>
        <v>0</v>
      </c>
      <c r="T14" s="321"/>
      <c r="U14" s="198"/>
      <c r="V14" s="189"/>
      <c r="W14" s="189"/>
      <c r="X14" s="189"/>
      <c r="Y14" s="199"/>
      <c r="Z14" s="18"/>
      <c r="AA14" s="18"/>
      <c r="AB14" s="18"/>
      <c r="AC14" s="18"/>
      <c r="AD14" s="18"/>
      <c r="AE14" s="18"/>
      <c r="AF14" s="18"/>
      <c r="AG14" s="18"/>
      <c r="AH14" s="18"/>
      <c r="AI14" s="18"/>
      <c r="AJ14" s="18"/>
      <c r="AK14" s="8"/>
      <c r="AL14" s="8"/>
    </row>
    <row r="15" spans="1:43" ht="21" customHeight="1">
      <c r="A15" s="1"/>
      <c r="B15" s="91"/>
      <c r="C15" s="91"/>
      <c r="D15" s="91"/>
      <c r="E15" s="6"/>
      <c r="F15" s="6"/>
      <c r="G15" s="6"/>
      <c r="H15" s="6"/>
      <c r="I15" s="6"/>
      <c r="J15" s="124"/>
      <c r="K15" s="124"/>
      <c r="L15" s="124"/>
      <c r="M15" s="124"/>
      <c r="N15" s="124"/>
      <c r="O15" s="124"/>
      <c r="P15" s="124"/>
      <c r="Q15" s="124"/>
      <c r="R15" s="6"/>
      <c r="S15" s="6"/>
      <c r="Z15" s="18"/>
      <c r="AA15" s="18"/>
      <c r="AB15" s="18"/>
      <c r="AC15" s="18"/>
      <c r="AD15" s="18"/>
      <c r="AE15" s="18"/>
      <c r="AF15" s="18"/>
      <c r="AG15" s="18"/>
      <c r="AH15" s="18"/>
      <c r="AI15" s="18"/>
      <c r="AJ15" s="18"/>
      <c r="AK15" s="8"/>
    </row>
    <row r="16" spans="1:43" ht="32.25" customHeight="1" thickBot="1">
      <c r="A16" s="11" t="s">
        <v>81</v>
      </c>
      <c r="N16" s="66"/>
      <c r="O16" s="66"/>
      <c r="V16" s="8"/>
      <c r="W16" s="8"/>
      <c r="X16" s="8"/>
      <c r="Y16" s="8"/>
      <c r="Z16" s="18"/>
      <c r="AA16" s="8"/>
      <c r="AB16" s="8"/>
      <c r="AC16" s="8"/>
      <c r="AD16" s="8"/>
      <c r="AE16" s="8"/>
      <c r="AF16" s="8"/>
      <c r="AG16" s="8"/>
      <c r="AH16" s="8"/>
      <c r="AK16" s="8"/>
      <c r="AL16" s="8"/>
      <c r="AM16" s="8"/>
      <c r="AN16" s="8"/>
      <c r="AO16" s="8"/>
      <c r="AP16" s="8"/>
    </row>
    <row r="17" spans="1:42" ht="24" customHeight="1">
      <c r="A17" s="11"/>
      <c r="B17" s="276" t="s">
        <v>188</v>
      </c>
      <c r="C17" s="276"/>
      <c r="D17" s="276"/>
      <c r="E17" s="277"/>
      <c r="F17" s="278" t="s">
        <v>176</v>
      </c>
      <c r="G17" s="279"/>
      <c r="H17" s="94" t="s">
        <v>193</v>
      </c>
      <c r="I17" s="95" t="s">
        <v>190</v>
      </c>
      <c r="J17" s="96"/>
      <c r="K17" s="269" t="s">
        <v>177</v>
      </c>
      <c r="L17" s="270"/>
      <c r="M17" s="94" t="s">
        <v>191</v>
      </c>
      <c r="N17" s="95" t="s">
        <v>192</v>
      </c>
      <c r="O17" s="7"/>
      <c r="P17" s="271" t="s">
        <v>175</v>
      </c>
      <c r="Q17" s="272"/>
      <c r="R17" s="272"/>
      <c r="S17" s="272"/>
      <c r="T17" s="272"/>
      <c r="U17" s="272"/>
      <c r="V17" s="272"/>
      <c r="W17" s="272"/>
      <c r="X17" s="273"/>
      <c r="AD17" s="8"/>
      <c r="AE17" s="8"/>
      <c r="AF17" s="8"/>
      <c r="AG17" s="8"/>
      <c r="AH17" s="8"/>
      <c r="AK17" s="8"/>
      <c r="AL17" s="8"/>
      <c r="AM17" s="8"/>
      <c r="AN17" s="8"/>
      <c r="AO17" s="8"/>
      <c r="AP17" s="8"/>
    </row>
    <row r="18" spans="1:42" ht="24" customHeight="1">
      <c r="A18" s="12"/>
      <c r="B18" s="280" t="s">
        <v>189</v>
      </c>
      <c r="C18" s="281"/>
      <c r="D18" s="282" t="s">
        <v>54</v>
      </c>
      <c r="E18" s="283"/>
      <c r="F18" s="190"/>
      <c r="G18" s="97" t="s">
        <v>66</v>
      </c>
      <c r="H18" s="192"/>
      <c r="I18" s="193"/>
      <c r="K18" s="190"/>
      <c r="L18" s="97" t="s">
        <v>66</v>
      </c>
      <c r="M18" s="192"/>
      <c r="N18" s="193"/>
      <c r="P18" s="284"/>
      <c r="Q18" s="285"/>
      <c r="R18" s="285"/>
      <c r="S18" s="285"/>
      <c r="T18" s="285"/>
      <c r="U18" s="285"/>
      <c r="V18" s="285"/>
      <c r="W18" s="285"/>
      <c r="X18" s="286"/>
      <c r="AD18" s="8"/>
      <c r="AE18" s="8"/>
      <c r="AF18" s="8"/>
      <c r="AG18" s="8"/>
      <c r="AH18" s="8"/>
      <c r="AK18" s="8"/>
      <c r="AL18" s="8"/>
      <c r="AM18" s="8"/>
    </row>
    <row r="19" spans="1:42" ht="24" customHeight="1">
      <c r="A19" s="12"/>
      <c r="B19" s="252"/>
      <c r="C19" s="252"/>
      <c r="D19" s="253" t="s">
        <v>55</v>
      </c>
      <c r="E19" s="254"/>
      <c r="F19" s="190"/>
      <c r="G19" s="97" t="s">
        <v>66</v>
      </c>
      <c r="H19" s="192"/>
      <c r="I19" s="193"/>
      <c r="K19" s="190"/>
      <c r="L19" s="97" t="s">
        <v>66</v>
      </c>
      <c r="M19" s="192"/>
      <c r="N19" s="193"/>
      <c r="P19" s="284"/>
      <c r="Q19" s="285"/>
      <c r="R19" s="285"/>
      <c r="S19" s="285"/>
      <c r="T19" s="285"/>
      <c r="U19" s="285"/>
      <c r="V19" s="285"/>
      <c r="W19" s="285"/>
      <c r="X19" s="286"/>
      <c r="AD19" s="8"/>
      <c r="AE19" s="8"/>
      <c r="AF19" s="8"/>
      <c r="AG19" s="8"/>
      <c r="AH19" s="8"/>
      <c r="AK19" s="8"/>
      <c r="AL19" s="8"/>
      <c r="AM19" s="8"/>
    </row>
    <row r="20" spans="1:42" ht="24" customHeight="1">
      <c r="A20" s="12"/>
      <c r="B20" s="251" t="s">
        <v>206</v>
      </c>
      <c r="C20" s="252"/>
      <c r="D20" s="253" t="s">
        <v>54</v>
      </c>
      <c r="E20" s="254"/>
      <c r="F20" s="190"/>
      <c r="G20" s="97" t="s">
        <v>66</v>
      </c>
      <c r="H20" s="192"/>
      <c r="I20" s="193"/>
      <c r="K20" s="190"/>
      <c r="L20" s="97" t="s">
        <v>66</v>
      </c>
      <c r="M20" s="192"/>
      <c r="N20" s="193"/>
      <c r="P20" s="284"/>
      <c r="Q20" s="285"/>
      <c r="R20" s="285"/>
      <c r="S20" s="285"/>
      <c r="T20" s="285"/>
      <c r="U20" s="285"/>
      <c r="V20" s="285"/>
      <c r="W20" s="285"/>
      <c r="X20" s="286"/>
      <c r="AD20" s="8"/>
      <c r="AE20" s="8"/>
      <c r="AF20" s="8"/>
      <c r="AG20" s="8"/>
      <c r="AH20" s="8"/>
      <c r="AI20" s="8"/>
      <c r="AJ20" s="8"/>
      <c r="AK20" s="8"/>
      <c r="AL20" s="8"/>
      <c r="AM20" s="8"/>
    </row>
    <row r="21" spans="1:42" ht="24" customHeight="1" thickBot="1">
      <c r="A21" s="12"/>
      <c r="B21" s="252"/>
      <c r="C21" s="252"/>
      <c r="D21" s="253" t="s">
        <v>55</v>
      </c>
      <c r="E21" s="254"/>
      <c r="F21" s="191"/>
      <c r="G21" s="93" t="s">
        <v>66</v>
      </c>
      <c r="H21" s="194"/>
      <c r="I21" s="195"/>
      <c r="K21" s="191"/>
      <c r="L21" s="93" t="s">
        <v>66</v>
      </c>
      <c r="M21" s="194"/>
      <c r="N21" s="195"/>
      <c r="P21" s="287"/>
      <c r="Q21" s="288"/>
      <c r="R21" s="288"/>
      <c r="S21" s="288"/>
      <c r="T21" s="288"/>
      <c r="U21" s="288"/>
      <c r="V21" s="288"/>
      <c r="W21" s="288"/>
      <c r="X21" s="289"/>
    </row>
    <row r="22" spans="1:42" ht="21" customHeight="1">
      <c r="B22" s="201" t="s">
        <v>194</v>
      </c>
      <c r="C22" s="14"/>
      <c r="D22" s="14"/>
      <c r="E22" s="14"/>
      <c r="F22" s="14"/>
      <c r="G22" s="14"/>
      <c r="H22" s="14"/>
      <c r="I22" s="14"/>
      <c r="J22" s="14"/>
      <c r="K22" s="14"/>
      <c r="L22" s="14"/>
      <c r="M22" s="14"/>
      <c r="N22" s="14"/>
      <c r="O22" s="14"/>
      <c r="T22" s="5"/>
    </row>
    <row r="23" spans="1:42" ht="21" customHeight="1">
      <c r="B23" s="96"/>
      <c r="C23" s="14"/>
      <c r="D23" s="14"/>
      <c r="E23" s="14"/>
      <c r="F23" s="14"/>
      <c r="G23" s="14"/>
      <c r="H23" s="14"/>
      <c r="I23" s="14"/>
      <c r="J23" s="14"/>
      <c r="K23" s="14"/>
      <c r="L23" s="14"/>
      <c r="M23" s="14"/>
      <c r="N23" s="14"/>
      <c r="O23" s="14"/>
      <c r="T23" s="5"/>
    </row>
    <row r="24" spans="1:42" ht="32.25" customHeight="1">
      <c r="A24" s="11" t="s">
        <v>204</v>
      </c>
      <c r="B24" s="14"/>
      <c r="C24" s="14"/>
      <c r="D24" s="14"/>
      <c r="E24" s="14"/>
      <c r="F24" s="14"/>
      <c r="G24" s="14"/>
      <c r="H24" s="14"/>
      <c r="I24" s="14"/>
      <c r="J24" s="14"/>
      <c r="K24" s="14"/>
      <c r="L24" s="14"/>
      <c r="M24" s="14"/>
      <c r="N24" s="14"/>
      <c r="O24" s="14"/>
    </row>
    <row r="25" spans="1:42" ht="32.25" customHeight="1" thickBot="1">
      <c r="A25" s="11" t="s">
        <v>247</v>
      </c>
      <c r="B25" s="14"/>
      <c r="C25" s="14"/>
      <c r="D25" s="14"/>
      <c r="E25" s="14"/>
      <c r="F25" s="14"/>
      <c r="G25" s="14"/>
      <c r="H25" s="14"/>
      <c r="I25" s="14"/>
      <c r="J25" s="14"/>
      <c r="K25" s="14"/>
      <c r="L25" s="14"/>
      <c r="M25" s="14"/>
      <c r="N25" s="14"/>
      <c r="O25" s="14"/>
    </row>
    <row r="26" spans="1:42" ht="35.25" customHeight="1" thickBot="1">
      <c r="B26" s="255" t="s">
        <v>67</v>
      </c>
      <c r="C26" s="256"/>
      <c r="D26" s="256"/>
      <c r="E26" s="257" t="s">
        <v>73</v>
      </c>
      <c r="F26" s="256"/>
      <c r="G26" s="256"/>
      <c r="H26" s="256"/>
      <c r="I26" s="256"/>
      <c r="J26" s="256"/>
      <c r="K26" s="256"/>
      <c r="L26" s="256"/>
      <c r="M26" s="256"/>
      <c r="N26" s="256"/>
      <c r="O26" s="256"/>
      <c r="P26" s="256"/>
      <c r="Q26" s="256"/>
      <c r="R26" s="256"/>
      <c r="S26" s="255" t="s">
        <v>74</v>
      </c>
      <c r="T26" s="256"/>
      <c r="U26" s="256"/>
      <c r="V26" s="256"/>
      <c r="W26" s="256"/>
      <c r="X26" s="256"/>
      <c r="Y26" s="256"/>
      <c r="Z26" s="256"/>
      <c r="AA26" s="256"/>
      <c r="AB26" s="256"/>
      <c r="AC26" s="256"/>
      <c r="AD26" s="256"/>
      <c r="AE26" s="256"/>
      <c r="AF26" s="256"/>
      <c r="AG26" s="256"/>
      <c r="AH26" s="256"/>
      <c r="AI26" s="256"/>
      <c r="AJ26" s="291"/>
    </row>
    <row r="27" spans="1:42" ht="60" customHeight="1">
      <c r="A27" s="5">
        <v>1</v>
      </c>
      <c r="B27" s="266"/>
      <c r="C27" s="267"/>
      <c r="D27" s="268"/>
      <c r="E27" s="258"/>
      <c r="F27" s="259"/>
      <c r="G27" s="259"/>
      <c r="H27" s="259"/>
      <c r="I27" s="259"/>
      <c r="J27" s="259"/>
      <c r="K27" s="259"/>
      <c r="L27" s="259"/>
      <c r="M27" s="259"/>
      <c r="N27" s="259"/>
      <c r="O27" s="259"/>
      <c r="P27" s="259"/>
      <c r="Q27" s="259"/>
      <c r="R27" s="259"/>
      <c r="S27" s="258"/>
      <c r="T27" s="259"/>
      <c r="U27" s="259"/>
      <c r="V27" s="259"/>
      <c r="W27" s="259"/>
      <c r="X27" s="259"/>
      <c r="Y27" s="259"/>
      <c r="Z27" s="259"/>
      <c r="AA27" s="259"/>
      <c r="AB27" s="259"/>
      <c r="AC27" s="259"/>
      <c r="AD27" s="259"/>
      <c r="AE27" s="259"/>
      <c r="AF27" s="259"/>
      <c r="AG27" s="259"/>
      <c r="AH27" s="259"/>
      <c r="AI27" s="259"/>
      <c r="AJ27" s="274"/>
    </row>
    <row r="28" spans="1:42" ht="60" customHeight="1">
      <c r="A28" s="5">
        <v>2</v>
      </c>
      <c r="B28" s="262"/>
      <c r="C28" s="263"/>
      <c r="D28" s="263"/>
      <c r="E28" s="260"/>
      <c r="F28" s="261"/>
      <c r="G28" s="261"/>
      <c r="H28" s="261"/>
      <c r="I28" s="261"/>
      <c r="J28" s="261"/>
      <c r="K28" s="261"/>
      <c r="L28" s="261"/>
      <c r="M28" s="261"/>
      <c r="N28" s="261"/>
      <c r="O28" s="261"/>
      <c r="P28" s="261"/>
      <c r="Q28" s="261"/>
      <c r="R28" s="261"/>
      <c r="S28" s="260"/>
      <c r="T28" s="261"/>
      <c r="U28" s="261"/>
      <c r="V28" s="261"/>
      <c r="W28" s="261"/>
      <c r="X28" s="261"/>
      <c r="Y28" s="261"/>
      <c r="Z28" s="261"/>
      <c r="AA28" s="261"/>
      <c r="AB28" s="261"/>
      <c r="AC28" s="261"/>
      <c r="AD28" s="261"/>
      <c r="AE28" s="261"/>
      <c r="AF28" s="261"/>
      <c r="AG28" s="261"/>
      <c r="AH28" s="261"/>
      <c r="AI28" s="261"/>
      <c r="AJ28" s="275"/>
    </row>
    <row r="29" spans="1:42" ht="60" customHeight="1">
      <c r="A29" s="5">
        <v>3</v>
      </c>
      <c r="B29" s="262"/>
      <c r="C29" s="263"/>
      <c r="D29" s="263"/>
      <c r="E29" s="260"/>
      <c r="F29" s="261"/>
      <c r="G29" s="261"/>
      <c r="H29" s="261"/>
      <c r="I29" s="261"/>
      <c r="J29" s="261"/>
      <c r="K29" s="261"/>
      <c r="L29" s="261"/>
      <c r="M29" s="261"/>
      <c r="N29" s="261"/>
      <c r="O29" s="261"/>
      <c r="P29" s="261"/>
      <c r="Q29" s="261"/>
      <c r="R29" s="261"/>
      <c r="S29" s="260"/>
      <c r="T29" s="261"/>
      <c r="U29" s="261"/>
      <c r="V29" s="261"/>
      <c r="W29" s="261"/>
      <c r="X29" s="261"/>
      <c r="Y29" s="261"/>
      <c r="Z29" s="261"/>
      <c r="AA29" s="261"/>
      <c r="AB29" s="261"/>
      <c r="AC29" s="261"/>
      <c r="AD29" s="261"/>
      <c r="AE29" s="261"/>
      <c r="AF29" s="261"/>
      <c r="AG29" s="261"/>
      <c r="AH29" s="261"/>
      <c r="AI29" s="261"/>
      <c r="AJ29" s="275"/>
    </row>
    <row r="30" spans="1:42" ht="60" customHeight="1">
      <c r="A30" s="5">
        <v>4</v>
      </c>
      <c r="B30" s="262"/>
      <c r="C30" s="263"/>
      <c r="D30" s="263"/>
      <c r="E30" s="260"/>
      <c r="F30" s="261"/>
      <c r="G30" s="261"/>
      <c r="H30" s="261"/>
      <c r="I30" s="261"/>
      <c r="J30" s="261"/>
      <c r="K30" s="261"/>
      <c r="L30" s="261"/>
      <c r="M30" s="261"/>
      <c r="N30" s="261"/>
      <c r="O30" s="261"/>
      <c r="P30" s="261"/>
      <c r="Q30" s="261"/>
      <c r="R30" s="261"/>
      <c r="S30" s="260"/>
      <c r="T30" s="261"/>
      <c r="U30" s="261"/>
      <c r="V30" s="261"/>
      <c r="W30" s="261"/>
      <c r="X30" s="261"/>
      <c r="Y30" s="261"/>
      <c r="Z30" s="261"/>
      <c r="AA30" s="261"/>
      <c r="AB30" s="261"/>
      <c r="AC30" s="261"/>
      <c r="AD30" s="261"/>
      <c r="AE30" s="261"/>
      <c r="AF30" s="261"/>
      <c r="AG30" s="261"/>
      <c r="AH30" s="261"/>
      <c r="AI30" s="261"/>
      <c r="AJ30" s="275"/>
    </row>
    <row r="31" spans="1:42" ht="60" customHeight="1" thickBot="1">
      <c r="A31" s="5">
        <v>5</v>
      </c>
      <c r="B31" s="339"/>
      <c r="C31" s="340"/>
      <c r="D31" s="340"/>
      <c r="E31" s="341"/>
      <c r="F31" s="342"/>
      <c r="G31" s="342"/>
      <c r="H31" s="342"/>
      <c r="I31" s="342"/>
      <c r="J31" s="342"/>
      <c r="K31" s="342"/>
      <c r="L31" s="342"/>
      <c r="M31" s="342"/>
      <c r="N31" s="342"/>
      <c r="O31" s="342"/>
      <c r="P31" s="342"/>
      <c r="Q31" s="342"/>
      <c r="R31" s="342"/>
      <c r="S31" s="341"/>
      <c r="T31" s="342"/>
      <c r="U31" s="342"/>
      <c r="V31" s="342"/>
      <c r="W31" s="342"/>
      <c r="X31" s="342"/>
      <c r="Y31" s="342"/>
      <c r="Z31" s="342"/>
      <c r="AA31" s="342"/>
      <c r="AB31" s="342"/>
      <c r="AC31" s="342"/>
      <c r="AD31" s="342"/>
      <c r="AE31" s="342"/>
      <c r="AF31" s="342"/>
      <c r="AG31" s="342"/>
      <c r="AH31" s="342"/>
      <c r="AI31" s="342"/>
      <c r="AJ31" s="343"/>
    </row>
    <row r="32" spans="1:42" ht="24.75" customHeight="1"/>
    <row r="33" spans="1:20" ht="28.5" customHeight="1">
      <c r="A33" s="15" t="s">
        <v>162</v>
      </c>
      <c r="B33" s="14"/>
      <c r="C33" s="14"/>
      <c r="D33" s="14"/>
      <c r="E33" s="14"/>
      <c r="F33" s="14"/>
      <c r="G33" s="14"/>
      <c r="H33" s="14"/>
      <c r="I33" s="14"/>
      <c r="J33" s="14"/>
      <c r="K33" s="14"/>
      <c r="L33" s="14"/>
      <c r="R33" s="16" t="s">
        <v>13</v>
      </c>
      <c r="T33" s="5"/>
    </row>
    <row r="34" spans="1:20" ht="28.5" customHeight="1">
      <c r="A34" s="20">
        <v>1</v>
      </c>
      <c r="B34" s="247" t="s">
        <v>53</v>
      </c>
      <c r="C34" s="247"/>
      <c r="D34" s="247"/>
      <c r="E34" s="247"/>
      <c r="F34" s="247"/>
      <c r="G34" s="247"/>
      <c r="H34" s="247"/>
      <c r="I34" s="247"/>
      <c r="J34" s="247"/>
      <c r="K34" s="247"/>
      <c r="L34" s="247"/>
      <c r="M34" s="247"/>
      <c r="N34" s="247"/>
      <c r="O34" s="247"/>
      <c r="P34" s="247"/>
      <c r="Q34" s="248"/>
      <c r="R34" s="98"/>
      <c r="T34" s="5"/>
    </row>
    <row r="35" spans="1:20" ht="28.5" customHeight="1">
      <c r="A35" s="20">
        <v>2</v>
      </c>
      <c r="B35" s="247" t="s">
        <v>98</v>
      </c>
      <c r="C35" s="247"/>
      <c r="D35" s="247"/>
      <c r="E35" s="247"/>
      <c r="F35" s="247"/>
      <c r="G35" s="247"/>
      <c r="H35" s="247"/>
      <c r="I35" s="247"/>
      <c r="J35" s="247"/>
      <c r="K35" s="247"/>
      <c r="L35" s="247"/>
      <c r="M35" s="247"/>
      <c r="N35" s="247"/>
      <c r="O35" s="247"/>
      <c r="P35" s="247"/>
      <c r="Q35" s="248"/>
      <c r="R35" s="98"/>
      <c r="T35" s="5"/>
    </row>
    <row r="36" spans="1:20" ht="28.5" customHeight="1">
      <c r="A36" s="20">
        <v>3</v>
      </c>
      <c r="B36" s="247" t="s">
        <v>52</v>
      </c>
      <c r="C36" s="247"/>
      <c r="D36" s="247"/>
      <c r="E36" s="247"/>
      <c r="F36" s="247"/>
      <c r="G36" s="247"/>
      <c r="H36" s="247"/>
      <c r="I36" s="247"/>
      <c r="J36" s="247"/>
      <c r="K36" s="247"/>
      <c r="L36" s="247"/>
      <c r="M36" s="247"/>
      <c r="N36" s="247"/>
      <c r="O36" s="247"/>
      <c r="P36" s="247"/>
      <c r="Q36" s="248"/>
      <c r="R36" s="98"/>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sheet="1" objects="1" scenarios="1" selectLockedCells="1"/>
  <protectedRanges>
    <protectedRange sqref="Y17:AK21 A17:E19 A22:AK335 L5:Q6 L1:R4 R5 S1:AK16 L7:R16 A1:K16 A20:A21 D20:E21" name="範囲1"/>
    <protectedRange sqref="F17:X21" name="範囲1_1"/>
    <protectedRange sqref="B20:C21" name="範囲1_2"/>
  </protectedRanges>
  <mergeCells count="67">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B6:I6"/>
    <mergeCell ref="L6:M6"/>
    <mergeCell ref="E10:T11"/>
    <mergeCell ref="N5:Q5"/>
    <mergeCell ref="N6:Q6"/>
  </mergeCells>
  <phoneticPr fontId="1"/>
  <conditionalFormatting sqref="J5">
    <cfRule type="containsText" dxfId="17" priority="6" operator="containsText" text="○">
      <formula>NOT(ISERROR(SEARCH("○",J5)))</formula>
    </cfRule>
    <cfRule type="containsText" dxfId="16" priority="7" operator="containsText" text="○">
      <formula>NOT(ISERROR(SEARCH("○",J5)))</formula>
    </cfRule>
    <cfRule type="containsText" dxfId="15" priority="10" operator="containsText" text="○">
      <formula>NOT(ISERROR(SEARCH("○",J5)))</formula>
    </cfRule>
    <cfRule type="containsText" dxfId="14" priority="11" operator="containsText" text="○">
      <formula>NOT(ISERROR(SEARCH("○",J5)))</formula>
    </cfRule>
  </conditionalFormatting>
  <conditionalFormatting sqref="J6">
    <cfRule type="containsText" dxfId="13" priority="5" operator="containsText" text="○">
      <formula>NOT(ISERROR(SEARCH("○",J6)))</formula>
    </cfRule>
    <cfRule type="containsText" dxfId="12" priority="8" operator="containsText" text="○">
      <formula>NOT(ISERROR(SEARCH("○",J6)))</formula>
    </cfRule>
  </conditionalFormatting>
  <dataValidations count="2">
    <dataValidation type="list" allowBlank="1" showInputMessage="1" showErrorMessage="1" sqref="J5:J6">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34"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390525</xdr:rowOff>
                  </from>
                  <to>
                    <xdr:col>17</xdr:col>
                    <xdr:colOff>676275</xdr:colOff>
                    <xdr:row>34</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295275</xdr:colOff>
                    <xdr:row>33</xdr:row>
                    <xdr:rowOff>428625</xdr:rowOff>
                  </from>
                  <to>
                    <xdr:col>17</xdr:col>
                    <xdr:colOff>676275</xdr:colOff>
                    <xdr:row>35</xdr:row>
                    <xdr:rowOff>66675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'「費用の概要、積算内訳」記載例'!$C$19:$C$23</xm:f>
          </x14:formula1>
          <xm:sqref>B27:D31</xm:sqref>
        </x14:dataValidation>
        <x14:dataValidation type="list" allowBlank="1" showInputMessage="1" showErrorMessage="1">
          <x14:formula1>
            <xm:f>'基準額（茨城版）'!$E$2:$E$36</xm:f>
          </x14:formula1>
          <xm:sqref>H13:J14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53" customWidth="1"/>
    <col min="2" max="2" width="3.875" style="61" customWidth="1"/>
    <col min="3" max="3" width="72.75" style="62" customWidth="1"/>
    <col min="4" max="4" width="17" style="53" customWidth="1"/>
    <col min="5" max="5" width="18.875" style="53" customWidth="1"/>
    <col min="6" max="6" width="2.25" style="53" customWidth="1"/>
    <col min="7" max="7" width="12.75" style="53" hidden="1" customWidth="1"/>
    <col min="8" max="8" width="12" style="53" hidden="1" customWidth="1"/>
    <col min="9" max="9" width="0" style="53" hidden="1" customWidth="1"/>
    <col min="10" max="10" width="4.625" style="53" customWidth="1"/>
    <col min="11" max="11" width="3.875" style="61" customWidth="1"/>
    <col min="12" max="12" width="72.75" style="62" customWidth="1"/>
    <col min="13" max="13" width="17" style="53" customWidth="1"/>
    <col min="14" max="14" width="18.875" style="53" customWidth="1"/>
    <col min="15" max="15" width="2.25" style="53" customWidth="1"/>
    <col min="16" max="16" width="12.75" style="53" hidden="1" customWidth="1"/>
    <col min="17" max="17" width="12" style="53" hidden="1" customWidth="1"/>
    <col min="18" max="18" width="9" style="53" customWidth="1"/>
    <col min="19" max="16384" width="9" style="53"/>
  </cols>
  <sheetData>
    <row r="1" spans="1:17" ht="35.25" customHeight="1">
      <c r="A1" s="48"/>
      <c r="B1" s="49"/>
      <c r="C1" s="122" t="s">
        <v>199</v>
      </c>
      <c r="D1" s="51"/>
      <c r="E1" s="52"/>
      <c r="J1" s="48"/>
      <c r="K1" s="49"/>
      <c r="L1" s="121" t="s">
        <v>200</v>
      </c>
      <c r="M1" s="51"/>
      <c r="N1" s="52"/>
    </row>
    <row r="2" spans="1:17" ht="35.25" customHeight="1">
      <c r="A2" s="48" t="s">
        <v>163</v>
      </c>
      <c r="B2" s="49"/>
      <c r="C2" s="50"/>
      <c r="D2" s="51"/>
      <c r="E2" s="52"/>
      <c r="G2" s="53" t="s">
        <v>184</v>
      </c>
      <c r="H2" s="53" t="s">
        <v>183</v>
      </c>
      <c r="J2" s="48" t="s">
        <v>163</v>
      </c>
      <c r="K2" s="49"/>
      <c r="L2" s="50"/>
      <c r="M2" s="51"/>
      <c r="N2" s="52"/>
      <c r="P2" s="53" t="s">
        <v>184</v>
      </c>
      <c r="Q2" s="53" t="s">
        <v>183</v>
      </c>
    </row>
    <row r="3" spans="1:17" ht="21.75" customHeight="1">
      <c r="A3" s="103" t="s">
        <v>160</v>
      </c>
      <c r="B3" s="104"/>
      <c r="C3" s="105"/>
      <c r="D3" s="106" t="s">
        <v>171</v>
      </c>
      <c r="E3" s="107"/>
      <c r="G3" s="63" t="s">
        <v>172</v>
      </c>
      <c r="H3" s="63" t="s">
        <v>172</v>
      </c>
      <c r="J3" s="112" t="s">
        <v>160</v>
      </c>
      <c r="K3" s="113"/>
      <c r="L3" s="114"/>
      <c r="M3" s="115" t="s">
        <v>171</v>
      </c>
      <c r="N3" s="116"/>
      <c r="P3" s="63" t="s">
        <v>172</v>
      </c>
      <c r="Q3" s="63" t="s">
        <v>172</v>
      </c>
    </row>
    <row r="4" spans="1:17" ht="23.25" customHeight="1">
      <c r="A4" s="108"/>
      <c r="B4" s="54">
        <v>1</v>
      </c>
      <c r="C4" s="55" t="s">
        <v>164</v>
      </c>
      <c r="D4" s="64">
        <f>ROUND(G4*1000,0)</f>
        <v>537000</v>
      </c>
      <c r="E4" s="73" t="s">
        <v>135</v>
      </c>
      <c r="G4" s="53">
        <v>537</v>
      </c>
      <c r="H4" s="53">
        <v>537</v>
      </c>
      <c r="J4" s="117"/>
      <c r="K4" s="54">
        <v>1</v>
      </c>
      <c r="L4" s="55" t="s">
        <v>164</v>
      </c>
      <c r="M4" s="64">
        <f t="shared" ref="M4:M38" si="0">ROUND(P4*1000,0)</f>
        <v>268000</v>
      </c>
      <c r="N4" s="73" t="s">
        <v>135</v>
      </c>
      <c r="P4" s="53">
        <v>268</v>
      </c>
      <c r="Q4" s="53">
        <v>268</v>
      </c>
    </row>
    <row r="5" spans="1:17" ht="23.25" customHeight="1">
      <c r="A5" s="108"/>
      <c r="B5" s="54">
        <v>2</v>
      </c>
      <c r="C5" s="55" t="s">
        <v>165</v>
      </c>
      <c r="D5" s="65">
        <f t="shared" ref="D5:D20" si="1">ROUND(G5*1000,0)</f>
        <v>684000</v>
      </c>
      <c r="E5" s="56" t="s">
        <v>135</v>
      </c>
      <c r="G5" s="53">
        <v>684</v>
      </c>
      <c r="H5" s="53">
        <v>684</v>
      </c>
      <c r="J5" s="117"/>
      <c r="K5" s="54">
        <v>2</v>
      </c>
      <c r="L5" s="55" t="s">
        <v>165</v>
      </c>
      <c r="M5" s="65">
        <f t="shared" si="0"/>
        <v>342000</v>
      </c>
      <c r="N5" s="56" t="s">
        <v>135</v>
      </c>
      <c r="P5" s="53">
        <v>342</v>
      </c>
      <c r="Q5" s="53">
        <v>342</v>
      </c>
    </row>
    <row r="6" spans="1:17" ht="23.25" customHeight="1">
      <c r="A6" s="108"/>
      <c r="B6" s="54">
        <v>3</v>
      </c>
      <c r="C6" s="55" t="s">
        <v>166</v>
      </c>
      <c r="D6" s="65">
        <f t="shared" si="1"/>
        <v>889000</v>
      </c>
      <c r="E6" s="56" t="s">
        <v>135</v>
      </c>
      <c r="G6" s="53">
        <v>889</v>
      </c>
      <c r="H6" s="53">
        <v>889</v>
      </c>
      <c r="J6" s="117"/>
      <c r="K6" s="54">
        <v>3</v>
      </c>
      <c r="L6" s="55" t="s">
        <v>166</v>
      </c>
      <c r="M6" s="65">
        <f t="shared" si="0"/>
        <v>445000</v>
      </c>
      <c r="N6" s="56" t="s">
        <v>135</v>
      </c>
      <c r="P6" s="53">
        <v>445</v>
      </c>
      <c r="Q6" s="53">
        <v>445</v>
      </c>
    </row>
    <row r="7" spans="1:17" ht="23.25" customHeight="1">
      <c r="A7" s="108"/>
      <c r="B7" s="54">
        <v>4</v>
      </c>
      <c r="C7" s="57" t="s">
        <v>167</v>
      </c>
      <c r="D7" s="65">
        <f t="shared" si="1"/>
        <v>231000</v>
      </c>
      <c r="E7" s="56" t="s">
        <v>135</v>
      </c>
      <c r="G7" s="53">
        <v>231</v>
      </c>
      <c r="H7" s="53">
        <v>231</v>
      </c>
      <c r="J7" s="117"/>
      <c r="K7" s="54">
        <v>4</v>
      </c>
      <c r="L7" s="57" t="s">
        <v>167</v>
      </c>
      <c r="M7" s="65">
        <f t="shared" si="0"/>
        <v>115000</v>
      </c>
      <c r="N7" s="56" t="s">
        <v>135</v>
      </c>
      <c r="P7" s="53">
        <v>115</v>
      </c>
      <c r="Q7" s="53">
        <v>115</v>
      </c>
    </row>
    <row r="8" spans="1:17" ht="23.25" customHeight="1">
      <c r="A8" s="108"/>
      <c r="B8" s="54">
        <v>5</v>
      </c>
      <c r="C8" s="55" t="s">
        <v>154</v>
      </c>
      <c r="D8" s="65">
        <f t="shared" si="1"/>
        <v>226000</v>
      </c>
      <c r="E8" s="56" t="s">
        <v>135</v>
      </c>
      <c r="G8" s="53">
        <v>226</v>
      </c>
      <c r="H8" s="53">
        <v>226</v>
      </c>
      <c r="J8" s="117"/>
      <c r="K8" s="54">
        <v>5</v>
      </c>
      <c r="L8" s="55" t="s">
        <v>154</v>
      </c>
      <c r="M8" s="65">
        <f t="shared" si="0"/>
        <v>113000</v>
      </c>
      <c r="N8" s="56" t="s">
        <v>135</v>
      </c>
      <c r="P8" s="53">
        <v>113</v>
      </c>
      <c r="Q8" s="53">
        <v>113</v>
      </c>
    </row>
    <row r="9" spans="1:17" ht="23.25" customHeight="1">
      <c r="A9" s="108"/>
      <c r="B9" s="54">
        <v>6</v>
      </c>
      <c r="C9" s="55" t="s">
        <v>168</v>
      </c>
      <c r="D9" s="65">
        <f t="shared" si="1"/>
        <v>564000</v>
      </c>
      <c r="E9" s="56" t="s">
        <v>135</v>
      </c>
      <c r="G9" s="53">
        <v>564</v>
      </c>
      <c r="H9" s="53">
        <v>564</v>
      </c>
      <c r="J9" s="117"/>
      <c r="K9" s="54">
        <v>6</v>
      </c>
      <c r="L9" s="55" t="s">
        <v>168</v>
      </c>
      <c r="M9" s="65">
        <f t="shared" si="0"/>
        <v>282000</v>
      </c>
      <c r="N9" s="56" t="s">
        <v>135</v>
      </c>
      <c r="P9" s="53">
        <v>282</v>
      </c>
      <c r="Q9" s="53">
        <v>282</v>
      </c>
    </row>
    <row r="10" spans="1:17" ht="23.25" customHeight="1">
      <c r="A10" s="108"/>
      <c r="B10" s="54">
        <v>7</v>
      </c>
      <c r="C10" s="55" t="s">
        <v>169</v>
      </c>
      <c r="D10" s="65">
        <f t="shared" si="1"/>
        <v>710000</v>
      </c>
      <c r="E10" s="56" t="s">
        <v>135</v>
      </c>
      <c r="G10" s="53">
        <v>710</v>
      </c>
      <c r="H10" s="53">
        <v>710</v>
      </c>
      <c r="J10" s="117"/>
      <c r="K10" s="54">
        <v>7</v>
      </c>
      <c r="L10" s="55" t="s">
        <v>169</v>
      </c>
      <c r="M10" s="65">
        <f t="shared" si="0"/>
        <v>355000</v>
      </c>
      <c r="N10" s="56" t="s">
        <v>135</v>
      </c>
      <c r="P10" s="53">
        <v>355</v>
      </c>
      <c r="Q10" s="53">
        <v>355</v>
      </c>
    </row>
    <row r="11" spans="1:17" ht="23.25" customHeight="1">
      <c r="A11" s="109"/>
      <c r="B11" s="54">
        <v>8</v>
      </c>
      <c r="C11" s="55" t="s">
        <v>170</v>
      </c>
      <c r="D11" s="65">
        <f t="shared" si="1"/>
        <v>1133000</v>
      </c>
      <c r="E11" s="56" t="s">
        <v>135</v>
      </c>
      <c r="G11" s="53">
        <v>1133</v>
      </c>
      <c r="H11" s="53">
        <v>1133</v>
      </c>
      <c r="J11" s="118"/>
      <c r="K11" s="54">
        <v>8</v>
      </c>
      <c r="L11" s="55" t="s">
        <v>170</v>
      </c>
      <c r="M11" s="65">
        <f t="shared" si="0"/>
        <v>567000</v>
      </c>
      <c r="N11" s="56" t="s">
        <v>135</v>
      </c>
      <c r="P11" s="53">
        <v>567</v>
      </c>
      <c r="Q11" s="53">
        <v>567</v>
      </c>
    </row>
    <row r="12" spans="1:17" ht="23.25" customHeight="1">
      <c r="A12" s="108"/>
      <c r="B12" s="54">
        <v>9</v>
      </c>
      <c r="C12" s="55" t="s">
        <v>39</v>
      </c>
      <c r="D12" s="65">
        <f t="shared" si="1"/>
        <v>27000</v>
      </c>
      <c r="E12" s="56" t="s">
        <v>128</v>
      </c>
      <c r="G12" s="53">
        <v>27</v>
      </c>
      <c r="H12" s="53">
        <v>27</v>
      </c>
      <c r="J12" s="117"/>
      <c r="K12" s="54">
        <v>9</v>
      </c>
      <c r="L12" s="55" t="s">
        <v>39</v>
      </c>
      <c r="M12" s="65">
        <f t="shared" si="0"/>
        <v>13000</v>
      </c>
      <c r="N12" s="56" t="s">
        <v>128</v>
      </c>
      <c r="P12" s="53">
        <v>13</v>
      </c>
      <c r="Q12" s="53">
        <v>13</v>
      </c>
    </row>
    <row r="13" spans="1:17" ht="23.25" customHeight="1">
      <c r="A13" s="109"/>
      <c r="B13" s="54">
        <v>9</v>
      </c>
      <c r="C13" s="55" t="s">
        <v>40</v>
      </c>
      <c r="D13" s="65">
        <f t="shared" si="1"/>
        <v>27000</v>
      </c>
      <c r="E13" s="56" t="s">
        <v>128</v>
      </c>
      <c r="G13" s="53">
        <v>27</v>
      </c>
      <c r="H13" s="53">
        <v>27</v>
      </c>
      <c r="J13" s="118"/>
      <c r="K13" s="54">
        <v>9</v>
      </c>
      <c r="L13" s="55" t="s">
        <v>40</v>
      </c>
      <c r="M13" s="65">
        <f t="shared" si="0"/>
        <v>13000</v>
      </c>
      <c r="N13" s="56" t="s">
        <v>128</v>
      </c>
      <c r="P13" s="53">
        <v>13</v>
      </c>
      <c r="Q13" s="53">
        <v>13</v>
      </c>
    </row>
    <row r="14" spans="1:17" ht="23.25" customHeight="1">
      <c r="A14" s="108"/>
      <c r="B14" s="54">
        <v>10</v>
      </c>
      <c r="C14" s="55" t="s">
        <v>146</v>
      </c>
      <c r="D14" s="65">
        <f t="shared" si="1"/>
        <v>320000</v>
      </c>
      <c r="E14" s="56" t="s">
        <v>135</v>
      </c>
      <c r="G14" s="53">
        <v>320</v>
      </c>
      <c r="H14" s="53">
        <v>320</v>
      </c>
      <c r="J14" s="117"/>
      <c r="K14" s="54">
        <v>10</v>
      </c>
      <c r="L14" s="55" t="s">
        <v>146</v>
      </c>
      <c r="M14" s="65">
        <f t="shared" si="0"/>
        <v>160000</v>
      </c>
      <c r="N14" s="56" t="s">
        <v>135</v>
      </c>
      <c r="P14" s="53">
        <v>160</v>
      </c>
      <c r="Q14" s="53">
        <v>160</v>
      </c>
    </row>
    <row r="15" spans="1:17" ht="23.25" customHeight="1">
      <c r="A15" s="108"/>
      <c r="B15" s="54">
        <v>11</v>
      </c>
      <c r="C15" s="55" t="s">
        <v>145</v>
      </c>
      <c r="D15" s="65">
        <f t="shared" si="1"/>
        <v>339000</v>
      </c>
      <c r="E15" s="56" t="s">
        <v>135</v>
      </c>
      <c r="G15" s="53">
        <v>339</v>
      </c>
      <c r="H15" s="53">
        <v>339</v>
      </c>
      <c r="J15" s="117"/>
      <c r="K15" s="54">
        <v>11</v>
      </c>
      <c r="L15" s="55" t="s">
        <v>145</v>
      </c>
      <c r="M15" s="65">
        <f t="shared" si="0"/>
        <v>169000</v>
      </c>
      <c r="N15" s="56" t="s">
        <v>135</v>
      </c>
      <c r="P15" s="53">
        <v>169</v>
      </c>
      <c r="Q15" s="53">
        <v>169</v>
      </c>
    </row>
    <row r="16" spans="1:17" ht="23.25" customHeight="1">
      <c r="A16" s="108"/>
      <c r="B16" s="54">
        <v>12</v>
      </c>
      <c r="C16" s="55" t="s">
        <v>144</v>
      </c>
      <c r="D16" s="65">
        <f t="shared" si="1"/>
        <v>311000</v>
      </c>
      <c r="E16" s="56" t="s">
        <v>135</v>
      </c>
      <c r="G16" s="53">
        <v>311</v>
      </c>
      <c r="H16" s="53">
        <v>311</v>
      </c>
      <c r="J16" s="117"/>
      <c r="K16" s="54">
        <v>12</v>
      </c>
      <c r="L16" s="55" t="s">
        <v>144</v>
      </c>
      <c r="M16" s="65">
        <f t="shared" si="0"/>
        <v>156000</v>
      </c>
      <c r="N16" s="56" t="s">
        <v>135</v>
      </c>
      <c r="P16" s="53">
        <v>156</v>
      </c>
      <c r="Q16" s="53">
        <v>156</v>
      </c>
    </row>
    <row r="17" spans="1:17" ht="23.25" customHeight="1">
      <c r="A17" s="108"/>
      <c r="B17" s="54">
        <v>13</v>
      </c>
      <c r="C17" s="55" t="s">
        <v>143</v>
      </c>
      <c r="D17" s="65">
        <f t="shared" si="1"/>
        <v>137000</v>
      </c>
      <c r="E17" s="56" t="s">
        <v>135</v>
      </c>
      <c r="G17" s="53">
        <v>137</v>
      </c>
      <c r="H17" s="53">
        <v>137</v>
      </c>
      <c r="J17" s="117"/>
      <c r="K17" s="54">
        <v>13</v>
      </c>
      <c r="L17" s="55" t="s">
        <v>143</v>
      </c>
      <c r="M17" s="65">
        <f t="shared" si="0"/>
        <v>68000</v>
      </c>
      <c r="N17" s="56" t="s">
        <v>135</v>
      </c>
      <c r="P17" s="53">
        <v>68</v>
      </c>
      <c r="Q17" s="53">
        <v>68</v>
      </c>
    </row>
    <row r="18" spans="1:17" ht="23.25" customHeight="1">
      <c r="A18" s="108"/>
      <c r="B18" s="54">
        <v>14</v>
      </c>
      <c r="C18" s="55" t="s">
        <v>142</v>
      </c>
      <c r="D18" s="65">
        <f t="shared" si="1"/>
        <v>508000</v>
      </c>
      <c r="E18" s="56" t="s">
        <v>135</v>
      </c>
      <c r="G18" s="53">
        <v>508</v>
      </c>
      <c r="H18" s="53">
        <v>508</v>
      </c>
      <c r="J18" s="117"/>
      <c r="K18" s="54">
        <v>14</v>
      </c>
      <c r="L18" s="55" t="s">
        <v>142</v>
      </c>
      <c r="M18" s="65">
        <f t="shared" si="0"/>
        <v>254000</v>
      </c>
      <c r="N18" s="56" t="s">
        <v>135</v>
      </c>
      <c r="P18" s="53">
        <v>254</v>
      </c>
      <c r="Q18" s="53">
        <v>254</v>
      </c>
    </row>
    <row r="19" spans="1:17" ht="23.25" customHeight="1">
      <c r="A19" s="108"/>
      <c r="B19" s="54">
        <v>15</v>
      </c>
      <c r="C19" s="55" t="s">
        <v>141</v>
      </c>
      <c r="D19" s="65">
        <f t="shared" si="1"/>
        <v>204000</v>
      </c>
      <c r="E19" s="56" t="s">
        <v>135</v>
      </c>
      <c r="G19" s="53">
        <v>204</v>
      </c>
      <c r="H19" s="53">
        <v>204</v>
      </c>
      <c r="J19" s="117"/>
      <c r="K19" s="54">
        <v>15</v>
      </c>
      <c r="L19" s="55" t="s">
        <v>141</v>
      </c>
      <c r="M19" s="65">
        <f t="shared" si="0"/>
        <v>102000</v>
      </c>
      <c r="N19" s="56" t="s">
        <v>135</v>
      </c>
      <c r="P19" s="53">
        <v>102</v>
      </c>
      <c r="Q19" s="53">
        <v>102</v>
      </c>
    </row>
    <row r="20" spans="1:17" ht="23.25" customHeight="1">
      <c r="A20" s="108"/>
      <c r="B20" s="54">
        <v>16</v>
      </c>
      <c r="C20" s="55" t="s">
        <v>140</v>
      </c>
      <c r="D20" s="65">
        <f t="shared" si="1"/>
        <v>148000</v>
      </c>
      <c r="E20" s="56" t="s">
        <v>135</v>
      </c>
      <c r="G20" s="53">
        <v>148</v>
      </c>
      <c r="H20" s="53">
        <v>148</v>
      </c>
      <c r="J20" s="117"/>
      <c r="K20" s="54">
        <v>16</v>
      </c>
      <c r="L20" s="55" t="s">
        <v>140</v>
      </c>
      <c r="M20" s="65">
        <f t="shared" si="0"/>
        <v>74000</v>
      </c>
      <c r="N20" s="56" t="s">
        <v>135</v>
      </c>
      <c r="P20" s="53">
        <v>74</v>
      </c>
      <c r="Q20" s="53">
        <v>74</v>
      </c>
    </row>
    <row r="21" spans="1:17" s="58" customFormat="1" ht="23.25" customHeight="1" outlineLevel="1">
      <c r="A21" s="108"/>
      <c r="B21" s="54">
        <v>17</v>
      </c>
      <c r="C21" s="55"/>
      <c r="D21" s="65" t="s">
        <v>173</v>
      </c>
      <c r="E21" s="56"/>
      <c r="F21" s="101"/>
      <c r="G21" s="101" t="s">
        <v>173</v>
      </c>
      <c r="H21" s="101" t="s">
        <v>173</v>
      </c>
      <c r="I21" s="101"/>
      <c r="J21" s="117"/>
      <c r="K21" s="54">
        <v>17</v>
      </c>
      <c r="L21" s="55" t="s">
        <v>139</v>
      </c>
      <c r="M21" s="65">
        <f t="shared" si="0"/>
        <v>282000</v>
      </c>
      <c r="N21" s="24" t="s">
        <v>135</v>
      </c>
      <c r="O21" s="101"/>
      <c r="P21" s="53">
        <v>282</v>
      </c>
      <c r="Q21" s="53">
        <v>282</v>
      </c>
    </row>
    <row r="22" spans="1:17" s="59" customFormat="1" ht="23.25" customHeight="1" outlineLevel="1">
      <c r="A22" s="110"/>
      <c r="B22" s="54">
        <v>18</v>
      </c>
      <c r="C22" s="55" t="s">
        <v>30</v>
      </c>
      <c r="D22" s="65">
        <f t="shared" ref="D22:D38" si="2">ROUND(G22*1000,0)</f>
        <v>33000</v>
      </c>
      <c r="E22" s="56" t="s">
        <v>135</v>
      </c>
      <c r="G22" s="53">
        <v>33</v>
      </c>
      <c r="H22" s="59">
        <v>33</v>
      </c>
      <c r="J22" s="119"/>
      <c r="K22" s="54">
        <v>18</v>
      </c>
      <c r="L22" s="55" t="s">
        <v>30</v>
      </c>
      <c r="M22" s="65">
        <f t="shared" si="0"/>
        <v>16000</v>
      </c>
      <c r="N22" s="56" t="s">
        <v>135</v>
      </c>
      <c r="P22" s="101">
        <v>16</v>
      </c>
      <c r="Q22" s="101">
        <v>16</v>
      </c>
    </row>
    <row r="23" spans="1:17" ht="23.25" customHeight="1">
      <c r="A23" s="111"/>
      <c r="B23" s="54">
        <v>19</v>
      </c>
      <c r="C23" s="55" t="s">
        <v>137</v>
      </c>
      <c r="D23" s="65">
        <f t="shared" si="2"/>
        <v>475000</v>
      </c>
      <c r="E23" s="56" t="s">
        <v>135</v>
      </c>
      <c r="G23" s="53">
        <v>475</v>
      </c>
      <c r="H23" s="53">
        <v>475</v>
      </c>
      <c r="J23" s="120"/>
      <c r="K23" s="54">
        <v>19</v>
      </c>
      <c r="L23" s="55" t="s">
        <v>137</v>
      </c>
      <c r="M23" s="65">
        <f t="shared" si="0"/>
        <v>237000</v>
      </c>
      <c r="N23" s="56" t="s">
        <v>135</v>
      </c>
      <c r="P23" s="102">
        <v>237</v>
      </c>
      <c r="Q23" s="102">
        <v>237</v>
      </c>
    </row>
    <row r="24" spans="1:17" ht="23.25" customHeight="1">
      <c r="A24" s="109"/>
      <c r="B24" s="54">
        <v>20</v>
      </c>
      <c r="C24" s="55" t="s">
        <v>136</v>
      </c>
      <c r="D24" s="65">
        <f t="shared" si="2"/>
        <v>638000</v>
      </c>
      <c r="E24" s="56" t="s">
        <v>135</v>
      </c>
      <c r="G24" s="53">
        <v>638</v>
      </c>
      <c r="H24" s="53">
        <v>638</v>
      </c>
      <c r="J24" s="118"/>
      <c r="K24" s="54">
        <v>20</v>
      </c>
      <c r="L24" s="55" t="s">
        <v>136</v>
      </c>
      <c r="M24" s="65">
        <f t="shared" si="0"/>
        <v>319000</v>
      </c>
      <c r="N24" s="56" t="s">
        <v>135</v>
      </c>
      <c r="P24" s="101">
        <v>319</v>
      </c>
      <c r="Q24" s="101">
        <v>319</v>
      </c>
    </row>
    <row r="25" spans="1:17" ht="23.25" customHeight="1">
      <c r="A25" s="108"/>
      <c r="B25" s="54">
        <v>21</v>
      </c>
      <c r="C25" s="55" t="s">
        <v>33</v>
      </c>
      <c r="D25" s="65">
        <f t="shared" si="2"/>
        <v>38000</v>
      </c>
      <c r="E25" s="56" t="s">
        <v>128</v>
      </c>
      <c r="G25" s="53">
        <v>38</v>
      </c>
      <c r="H25" s="53">
        <v>38</v>
      </c>
      <c r="J25" s="117"/>
      <c r="K25" s="54">
        <v>21</v>
      </c>
      <c r="L25" s="55" t="s">
        <v>33</v>
      </c>
      <c r="M25" s="65">
        <f t="shared" si="0"/>
        <v>19000</v>
      </c>
      <c r="N25" s="56" t="s">
        <v>128</v>
      </c>
      <c r="P25" s="101">
        <v>19</v>
      </c>
      <c r="Q25" s="101">
        <v>19</v>
      </c>
    </row>
    <row r="26" spans="1:17" ht="23.25" customHeight="1">
      <c r="A26" s="108"/>
      <c r="B26" s="54">
        <v>22</v>
      </c>
      <c r="C26" s="55" t="s">
        <v>34</v>
      </c>
      <c r="D26" s="65">
        <f t="shared" si="2"/>
        <v>40000</v>
      </c>
      <c r="E26" s="56" t="s">
        <v>128</v>
      </c>
      <c r="G26" s="53">
        <v>40</v>
      </c>
      <c r="H26" s="53">
        <v>40</v>
      </c>
      <c r="J26" s="117"/>
      <c r="K26" s="54">
        <v>22</v>
      </c>
      <c r="L26" s="55" t="s">
        <v>34</v>
      </c>
      <c r="M26" s="65">
        <f t="shared" si="0"/>
        <v>20000</v>
      </c>
      <c r="N26" s="56" t="s">
        <v>128</v>
      </c>
      <c r="P26" s="101">
        <v>20</v>
      </c>
      <c r="Q26" s="101">
        <v>20</v>
      </c>
    </row>
    <row r="27" spans="1:17" ht="23.25" customHeight="1">
      <c r="A27" s="108"/>
      <c r="B27" s="54">
        <v>23</v>
      </c>
      <c r="C27" s="55" t="s">
        <v>35</v>
      </c>
      <c r="D27" s="65">
        <f t="shared" si="2"/>
        <v>38000</v>
      </c>
      <c r="E27" s="56" t="s">
        <v>128</v>
      </c>
      <c r="G27" s="53">
        <v>38</v>
      </c>
      <c r="H27" s="53">
        <v>38</v>
      </c>
      <c r="J27" s="117"/>
      <c r="K27" s="54">
        <v>23</v>
      </c>
      <c r="L27" s="55" t="s">
        <v>35</v>
      </c>
      <c r="M27" s="65">
        <f t="shared" si="0"/>
        <v>19000</v>
      </c>
      <c r="N27" s="56" t="s">
        <v>128</v>
      </c>
      <c r="P27" s="101">
        <v>19</v>
      </c>
      <c r="Q27" s="101">
        <v>19</v>
      </c>
    </row>
    <row r="28" spans="1:17" ht="23.25" customHeight="1">
      <c r="A28" s="108"/>
      <c r="B28" s="54">
        <v>24</v>
      </c>
      <c r="C28" s="55" t="s">
        <v>133</v>
      </c>
      <c r="D28" s="65">
        <f t="shared" si="2"/>
        <v>48000</v>
      </c>
      <c r="E28" s="56" t="s">
        <v>128</v>
      </c>
      <c r="G28" s="53">
        <v>48</v>
      </c>
      <c r="H28" s="53">
        <v>48</v>
      </c>
      <c r="J28" s="117"/>
      <c r="K28" s="54">
        <v>24</v>
      </c>
      <c r="L28" s="55" t="s">
        <v>133</v>
      </c>
      <c r="M28" s="65">
        <f t="shared" si="0"/>
        <v>24000</v>
      </c>
      <c r="N28" s="56" t="s">
        <v>128</v>
      </c>
      <c r="P28" s="101">
        <v>24</v>
      </c>
      <c r="Q28" s="101">
        <v>24</v>
      </c>
    </row>
    <row r="29" spans="1:17" ht="23.25" customHeight="1">
      <c r="A29" s="108"/>
      <c r="B29" s="54">
        <v>25</v>
      </c>
      <c r="C29" s="55" t="s">
        <v>132</v>
      </c>
      <c r="D29" s="65">
        <f t="shared" si="2"/>
        <v>43000</v>
      </c>
      <c r="E29" s="56" t="s">
        <v>128</v>
      </c>
      <c r="G29" s="53">
        <v>43</v>
      </c>
      <c r="H29" s="53">
        <v>43</v>
      </c>
      <c r="J29" s="117"/>
      <c r="K29" s="54">
        <v>25</v>
      </c>
      <c r="L29" s="55" t="s">
        <v>132</v>
      </c>
      <c r="M29" s="65">
        <f t="shared" si="0"/>
        <v>21000</v>
      </c>
      <c r="N29" s="56" t="s">
        <v>128</v>
      </c>
      <c r="P29" s="101">
        <v>21</v>
      </c>
      <c r="Q29" s="101">
        <v>21</v>
      </c>
    </row>
    <row r="30" spans="1:17" ht="23.25" customHeight="1">
      <c r="A30" s="108"/>
      <c r="B30" s="54">
        <v>26</v>
      </c>
      <c r="C30" s="55" t="s">
        <v>38</v>
      </c>
      <c r="D30" s="65">
        <f t="shared" si="2"/>
        <v>36000</v>
      </c>
      <c r="E30" s="56" t="s">
        <v>128</v>
      </c>
      <c r="G30" s="53">
        <v>36</v>
      </c>
      <c r="H30" s="53">
        <v>36</v>
      </c>
      <c r="J30" s="117"/>
      <c r="K30" s="54">
        <v>26</v>
      </c>
      <c r="L30" s="55" t="s">
        <v>38</v>
      </c>
      <c r="M30" s="65">
        <f t="shared" si="0"/>
        <v>18000</v>
      </c>
      <c r="N30" s="56" t="s">
        <v>128</v>
      </c>
      <c r="P30" s="101">
        <v>18</v>
      </c>
      <c r="Q30" s="101">
        <v>18</v>
      </c>
    </row>
    <row r="31" spans="1:17" ht="23.25" customHeight="1">
      <c r="A31" s="108"/>
      <c r="B31" s="54">
        <v>27</v>
      </c>
      <c r="C31" s="60" t="s">
        <v>41</v>
      </c>
      <c r="D31" s="65">
        <f t="shared" si="2"/>
        <v>37000</v>
      </c>
      <c r="E31" s="56" t="s">
        <v>128</v>
      </c>
      <c r="G31" s="53">
        <v>37</v>
      </c>
      <c r="H31" s="53">
        <v>37</v>
      </c>
      <c r="J31" s="117"/>
      <c r="K31" s="54">
        <v>27</v>
      </c>
      <c r="L31" s="60" t="s">
        <v>41</v>
      </c>
      <c r="M31" s="65">
        <f t="shared" si="0"/>
        <v>19000</v>
      </c>
      <c r="N31" s="56" t="s">
        <v>128</v>
      </c>
      <c r="P31" s="101">
        <v>19</v>
      </c>
      <c r="Q31" s="101">
        <v>19</v>
      </c>
    </row>
    <row r="32" spans="1:17" ht="23.25" customHeight="1">
      <c r="A32" s="108"/>
      <c r="B32" s="54">
        <v>28</v>
      </c>
      <c r="C32" s="60" t="s">
        <v>45</v>
      </c>
      <c r="D32" s="65">
        <f t="shared" si="2"/>
        <v>35000</v>
      </c>
      <c r="E32" s="56" t="s">
        <v>128</v>
      </c>
      <c r="G32" s="53">
        <v>35</v>
      </c>
      <c r="H32" s="53">
        <v>35</v>
      </c>
      <c r="J32" s="117"/>
      <c r="K32" s="54">
        <v>28</v>
      </c>
      <c r="L32" s="60" t="s">
        <v>45</v>
      </c>
      <c r="M32" s="65">
        <f t="shared" si="0"/>
        <v>18000</v>
      </c>
      <c r="N32" s="56" t="s">
        <v>128</v>
      </c>
      <c r="P32" s="101">
        <v>18</v>
      </c>
      <c r="Q32" s="101">
        <v>18</v>
      </c>
    </row>
    <row r="33" spans="1:17" ht="23.25" customHeight="1">
      <c r="A33" s="108"/>
      <c r="B33" s="54">
        <v>27</v>
      </c>
      <c r="C33" s="60" t="s">
        <v>42</v>
      </c>
      <c r="D33" s="65">
        <f t="shared" si="2"/>
        <v>37000</v>
      </c>
      <c r="E33" s="56" t="s">
        <v>128</v>
      </c>
      <c r="G33" s="53">
        <v>37</v>
      </c>
      <c r="H33" s="53">
        <v>37</v>
      </c>
      <c r="J33" s="117"/>
      <c r="K33" s="54">
        <v>27</v>
      </c>
      <c r="L33" s="60" t="s">
        <v>42</v>
      </c>
      <c r="M33" s="65">
        <f t="shared" si="0"/>
        <v>19000</v>
      </c>
      <c r="N33" s="56" t="s">
        <v>128</v>
      </c>
      <c r="P33" s="101">
        <v>19</v>
      </c>
      <c r="Q33" s="101">
        <v>19</v>
      </c>
    </row>
    <row r="34" spans="1:17" ht="23.25" customHeight="1">
      <c r="A34" s="108"/>
      <c r="B34" s="54">
        <v>28</v>
      </c>
      <c r="C34" s="60" t="s">
        <v>46</v>
      </c>
      <c r="D34" s="65">
        <f t="shared" si="2"/>
        <v>35000</v>
      </c>
      <c r="E34" s="56" t="s">
        <v>128</v>
      </c>
      <c r="G34" s="53">
        <v>35</v>
      </c>
      <c r="H34" s="53">
        <v>35</v>
      </c>
      <c r="J34" s="117"/>
      <c r="K34" s="54">
        <v>28</v>
      </c>
      <c r="L34" s="60" t="s">
        <v>46</v>
      </c>
      <c r="M34" s="65">
        <f t="shared" si="0"/>
        <v>18000</v>
      </c>
      <c r="N34" s="56" t="s">
        <v>128</v>
      </c>
      <c r="P34" s="53">
        <v>18</v>
      </c>
      <c r="Q34" s="101">
        <v>18</v>
      </c>
    </row>
    <row r="35" spans="1:17" ht="23.25" customHeight="1">
      <c r="A35" s="108"/>
      <c r="B35" s="54">
        <v>27</v>
      </c>
      <c r="C35" s="60" t="s">
        <v>43</v>
      </c>
      <c r="D35" s="65">
        <f t="shared" si="2"/>
        <v>37000</v>
      </c>
      <c r="E35" s="56" t="s">
        <v>128</v>
      </c>
      <c r="G35" s="53">
        <v>37</v>
      </c>
      <c r="H35" s="53">
        <v>37</v>
      </c>
      <c r="J35" s="117"/>
      <c r="K35" s="54">
        <v>27</v>
      </c>
      <c r="L35" s="60" t="s">
        <v>43</v>
      </c>
      <c r="M35" s="65">
        <f t="shared" si="0"/>
        <v>19000</v>
      </c>
      <c r="N35" s="56" t="s">
        <v>128</v>
      </c>
      <c r="P35" s="53">
        <v>19</v>
      </c>
      <c r="Q35" s="101">
        <v>19</v>
      </c>
    </row>
    <row r="36" spans="1:17" ht="23.25" customHeight="1">
      <c r="A36" s="108"/>
      <c r="B36" s="54">
        <v>28</v>
      </c>
      <c r="C36" s="60" t="s">
        <v>47</v>
      </c>
      <c r="D36" s="65">
        <f t="shared" si="2"/>
        <v>35000</v>
      </c>
      <c r="E36" s="56" t="s">
        <v>128</v>
      </c>
      <c r="G36" s="53">
        <v>35</v>
      </c>
      <c r="H36" s="53">
        <v>35</v>
      </c>
      <c r="J36" s="117"/>
      <c r="K36" s="54">
        <v>28</v>
      </c>
      <c r="L36" s="60" t="s">
        <v>47</v>
      </c>
      <c r="M36" s="65">
        <f t="shared" si="0"/>
        <v>18000</v>
      </c>
      <c r="N36" s="56" t="s">
        <v>128</v>
      </c>
      <c r="P36" s="53">
        <v>18</v>
      </c>
      <c r="Q36" s="101">
        <v>18</v>
      </c>
    </row>
    <row r="37" spans="1:17" ht="23.25" customHeight="1">
      <c r="A37" s="108"/>
      <c r="B37" s="54">
        <v>27</v>
      </c>
      <c r="C37" s="60" t="s">
        <v>44</v>
      </c>
      <c r="D37" s="65">
        <f t="shared" si="2"/>
        <v>37000</v>
      </c>
      <c r="E37" s="56" t="s">
        <v>128</v>
      </c>
      <c r="G37" s="53">
        <v>37</v>
      </c>
      <c r="H37" s="53">
        <v>37</v>
      </c>
      <c r="J37" s="117"/>
      <c r="K37" s="54">
        <v>27</v>
      </c>
      <c r="L37" s="60" t="s">
        <v>44</v>
      </c>
      <c r="M37" s="65">
        <f t="shared" si="0"/>
        <v>19000</v>
      </c>
      <c r="N37" s="56" t="s">
        <v>128</v>
      </c>
      <c r="P37" s="53">
        <v>19</v>
      </c>
      <c r="Q37" s="101">
        <v>19</v>
      </c>
    </row>
    <row r="38" spans="1:17" ht="23.25" customHeight="1">
      <c r="A38" s="109"/>
      <c r="B38" s="54">
        <v>28</v>
      </c>
      <c r="C38" s="60" t="s">
        <v>48</v>
      </c>
      <c r="D38" s="65">
        <f t="shared" si="2"/>
        <v>35000</v>
      </c>
      <c r="E38" s="56" t="s">
        <v>128</v>
      </c>
      <c r="G38" s="53">
        <v>35</v>
      </c>
      <c r="H38" s="53">
        <v>35</v>
      </c>
      <c r="J38" s="118"/>
      <c r="K38" s="54">
        <v>28</v>
      </c>
      <c r="L38" s="60" t="s">
        <v>48</v>
      </c>
      <c r="M38" s="65">
        <f t="shared" si="0"/>
        <v>18000</v>
      </c>
      <c r="N38" s="73" t="s">
        <v>128</v>
      </c>
      <c r="P38" s="53">
        <v>18</v>
      </c>
      <c r="Q38" s="101">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8"/>
  <sheetViews>
    <sheetView view="pageBreakPreview" zoomScale="85" zoomScaleNormal="85" zoomScaleSheetLayoutView="85" workbookViewId="0">
      <selection activeCell="J5" sqref="J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7" style="5" customWidth="1"/>
    <col min="12" max="12" width="13.875" style="5" customWidth="1"/>
    <col min="13" max="14" width="10.625" style="5" customWidth="1"/>
    <col min="15" max="15" width="7.125" style="5" customWidth="1"/>
    <col min="16" max="16" width="14.125" style="5" customWidth="1"/>
    <col min="17" max="19" width="10.625" style="5" customWidth="1"/>
    <col min="20" max="20" width="10.625" style="4" customWidth="1"/>
    <col min="21" max="35" width="9.625" style="5" customWidth="1"/>
    <col min="36" max="40" width="8.25" style="5" customWidth="1"/>
    <col min="41" max="41" width="6.625" style="5" customWidth="1"/>
    <col min="42" max="44" width="6.375" style="5" customWidth="1"/>
    <col min="45" max="53" width="9" style="5"/>
    <col min="54" max="54" width="9" style="5" customWidth="1"/>
    <col min="55" max="16384" width="9" style="5"/>
  </cols>
  <sheetData>
    <row r="1" spans="1:42" s="18" customFormat="1" ht="42" customHeight="1">
      <c r="A1" s="17" t="s">
        <v>174</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68" t="s">
        <v>179</v>
      </c>
      <c r="B3" s="67"/>
      <c r="C3" s="67"/>
      <c r="D3" s="67"/>
      <c r="E3" s="67"/>
      <c r="F3" s="67"/>
      <c r="G3" s="67"/>
      <c r="H3" s="11"/>
      <c r="I3" s="74" t="s">
        <v>185</v>
      </c>
      <c r="J3" s="75"/>
      <c r="K3" s="75"/>
      <c r="L3" s="75"/>
      <c r="M3" s="75"/>
      <c r="N3" s="75"/>
      <c r="O3" s="75"/>
      <c r="P3" s="75"/>
      <c r="Q3" s="6"/>
      <c r="T3" s="18"/>
      <c r="U3" s="18"/>
      <c r="V3" s="18"/>
      <c r="W3" s="18"/>
      <c r="X3" s="18"/>
      <c r="Y3" s="18"/>
      <c r="Z3" s="18"/>
      <c r="AA3" s="18"/>
      <c r="AB3" s="18"/>
      <c r="AC3" s="18"/>
      <c r="AD3" s="18"/>
      <c r="AE3" s="18"/>
      <c r="AF3" s="18"/>
      <c r="AG3" s="18"/>
      <c r="AH3" s="18"/>
      <c r="AI3" s="18"/>
    </row>
    <row r="4" spans="1:42" s="1" customFormat="1" ht="27.75" customHeight="1">
      <c r="A4" s="11" t="s">
        <v>80</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239" t="s">
        <v>229</v>
      </c>
      <c r="C5" s="240"/>
      <c r="D5" s="240"/>
      <c r="E5" s="240"/>
      <c r="F5" s="240"/>
      <c r="G5" s="240"/>
      <c r="H5" s="240"/>
      <c r="I5" s="241"/>
      <c r="J5" s="171"/>
      <c r="L5" s="245" t="s">
        <v>195</v>
      </c>
      <c r="M5" s="246"/>
      <c r="N5" s="306" t="s">
        <v>235</v>
      </c>
      <c r="O5" s="307"/>
      <c r="P5" s="307"/>
      <c r="Q5" s="308"/>
      <c r="T5" s="18"/>
      <c r="U5" s="18"/>
      <c r="V5" s="18"/>
      <c r="W5" s="18"/>
      <c r="X5" s="18"/>
      <c r="Y5" s="18"/>
      <c r="Z5" s="18"/>
      <c r="AA5" s="18"/>
      <c r="AB5" s="18"/>
      <c r="AC5" s="18"/>
      <c r="AD5" s="18"/>
      <c r="AE5" s="18"/>
      <c r="AF5" s="18"/>
      <c r="AG5" s="18"/>
      <c r="AH5" s="18"/>
      <c r="AI5" s="18"/>
    </row>
    <row r="6" spans="1:42" s="1" customFormat="1" ht="27.75" customHeight="1">
      <c r="A6" s="11"/>
      <c r="L6" s="245" t="s">
        <v>62</v>
      </c>
      <c r="M6" s="246"/>
      <c r="N6" s="309"/>
      <c r="O6" s="310"/>
      <c r="P6" s="310"/>
      <c r="Q6" s="311"/>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79</v>
      </c>
      <c r="Q9" s="13"/>
      <c r="S9" s="2"/>
      <c r="T9" s="3"/>
      <c r="AI9" s="8"/>
      <c r="AJ9" s="8"/>
    </row>
    <row r="10" spans="1:42" s="1" customFormat="1" ht="20.25" customHeight="1" thickBot="1">
      <c r="E10" s="314" t="s">
        <v>9</v>
      </c>
      <c r="F10" s="315"/>
      <c r="G10" s="315"/>
      <c r="H10" s="315"/>
      <c r="I10" s="315"/>
      <c r="J10" s="315"/>
      <c r="K10" s="315"/>
      <c r="L10" s="315"/>
      <c r="M10" s="315"/>
      <c r="N10" s="315"/>
      <c r="O10" s="315"/>
      <c r="P10" s="315"/>
      <c r="Q10" s="315"/>
      <c r="R10" s="315"/>
      <c r="S10" s="315"/>
      <c r="T10" s="316"/>
      <c r="U10" s="335" t="s">
        <v>82</v>
      </c>
      <c r="V10" s="312"/>
      <c r="W10" s="312"/>
      <c r="X10" s="312"/>
      <c r="Y10" s="312"/>
      <c r="Z10" s="312"/>
      <c r="AA10" s="312"/>
      <c r="AB10" s="312"/>
      <c r="AC10" s="312"/>
      <c r="AD10" s="312"/>
      <c r="AE10" s="312"/>
      <c r="AF10" s="312"/>
      <c r="AG10" s="312"/>
      <c r="AH10" s="312"/>
      <c r="AI10" s="313"/>
      <c r="AJ10" s="8"/>
      <c r="AK10" s="8"/>
      <c r="AL10" s="10"/>
      <c r="AM10" s="10"/>
      <c r="AN10" s="10"/>
      <c r="AO10" s="10"/>
      <c r="AP10" s="10"/>
    </row>
    <row r="11" spans="1:42" s="1" customFormat="1" ht="24" customHeight="1" thickBot="1">
      <c r="D11" s="7"/>
      <c r="E11" s="317"/>
      <c r="F11" s="318"/>
      <c r="G11" s="318"/>
      <c r="H11" s="318"/>
      <c r="I11" s="318"/>
      <c r="J11" s="318"/>
      <c r="K11" s="318"/>
      <c r="L11" s="318"/>
      <c r="M11" s="318"/>
      <c r="N11" s="318"/>
      <c r="O11" s="318"/>
      <c r="P11" s="318"/>
      <c r="Q11" s="318"/>
      <c r="R11" s="318"/>
      <c r="S11" s="318"/>
      <c r="T11" s="319"/>
      <c r="U11" s="335" t="s">
        <v>10</v>
      </c>
      <c r="V11" s="312"/>
      <c r="W11" s="312"/>
      <c r="X11" s="312"/>
      <c r="Y11" s="312"/>
      <c r="Z11" s="312"/>
      <c r="AA11" s="312"/>
      <c r="AB11" s="312"/>
      <c r="AC11" s="312"/>
      <c r="AD11" s="312"/>
      <c r="AE11" s="312"/>
      <c r="AF11" s="312"/>
      <c r="AG11" s="312"/>
      <c r="AH11" s="312"/>
      <c r="AI11" s="313"/>
      <c r="AJ11" s="8"/>
      <c r="AK11" s="8"/>
    </row>
    <row r="12" spans="1:42" s="1" customFormat="1" ht="105.75" customHeight="1">
      <c r="E12" s="232" t="s">
        <v>1</v>
      </c>
      <c r="F12" s="233"/>
      <c r="G12" s="233"/>
      <c r="H12" s="236" t="s">
        <v>0</v>
      </c>
      <c r="I12" s="236"/>
      <c r="J12" s="236"/>
      <c r="K12" s="228" t="s">
        <v>251</v>
      </c>
      <c r="L12" s="229"/>
      <c r="M12" s="228" t="s">
        <v>63</v>
      </c>
      <c r="N12" s="229"/>
      <c r="O12" s="228" t="s">
        <v>100</v>
      </c>
      <c r="P12" s="229"/>
      <c r="Q12" s="292" t="s">
        <v>64</v>
      </c>
      <c r="R12" s="293"/>
      <c r="S12" s="324" t="s">
        <v>65</v>
      </c>
      <c r="T12" s="325"/>
      <c r="U12" s="125" t="s">
        <v>2</v>
      </c>
      <c r="V12" s="70" t="s">
        <v>3</v>
      </c>
      <c r="W12" s="70" t="s">
        <v>4</v>
      </c>
      <c r="X12" s="70" t="s">
        <v>57</v>
      </c>
      <c r="Y12" s="70" t="s">
        <v>58</v>
      </c>
      <c r="Z12" s="70" t="s">
        <v>59</v>
      </c>
      <c r="AA12" s="70" t="s">
        <v>180</v>
      </c>
      <c r="AB12" s="70" t="s">
        <v>6</v>
      </c>
      <c r="AC12" s="70" t="s">
        <v>60</v>
      </c>
      <c r="AD12" s="71" t="s">
        <v>12</v>
      </c>
      <c r="AE12" s="71" t="s">
        <v>49</v>
      </c>
      <c r="AF12" s="71" t="s">
        <v>182</v>
      </c>
      <c r="AG12" s="71" t="s">
        <v>51</v>
      </c>
      <c r="AH12" s="71" t="s">
        <v>181</v>
      </c>
      <c r="AI12" s="72" t="s">
        <v>237</v>
      </c>
      <c r="AJ12" s="8"/>
      <c r="AK12" s="8"/>
    </row>
    <row r="13" spans="1:42" s="1" customFormat="1" ht="37.5" customHeight="1">
      <c r="B13" s="226" t="s">
        <v>84</v>
      </c>
      <c r="C13" s="226"/>
      <c r="D13" s="227"/>
      <c r="E13" s="237"/>
      <c r="F13" s="238"/>
      <c r="G13" s="238"/>
      <c r="H13" s="333"/>
      <c r="I13" s="333"/>
      <c r="J13" s="333"/>
      <c r="K13" s="294"/>
      <c r="L13" s="295"/>
      <c r="M13" s="344" t="str">
        <f>IFERROR(IF(COUNTIF('基準額（茨城版）'!$A$2:$A$19,H13)&gt;0,VLOOKUP(H13,'基準額（茨城版）'!$A$2:$B$19,2,FALSE),VLOOKUP(H13,'基準額（茨城版）'!$A$20:$B$35,2,FALSE)*K13),"")</f>
        <v/>
      </c>
      <c r="N13" s="345"/>
      <c r="O13" s="300"/>
      <c r="P13" s="301"/>
      <c r="Q13" s="328">
        <f>SUM(U13:AI13)</f>
        <v>0</v>
      </c>
      <c r="R13" s="329"/>
      <c r="S13" s="322">
        <f>Q13-MAX(M13:P13)</f>
        <v>0</v>
      </c>
      <c r="T13" s="323"/>
      <c r="U13" s="196"/>
      <c r="V13" s="187"/>
      <c r="W13" s="187"/>
      <c r="X13" s="187"/>
      <c r="Y13" s="187"/>
      <c r="Z13" s="187"/>
      <c r="AA13" s="187"/>
      <c r="AB13" s="187"/>
      <c r="AC13" s="187"/>
      <c r="AD13" s="187"/>
      <c r="AE13" s="187"/>
      <c r="AF13" s="187"/>
      <c r="AG13" s="187"/>
      <c r="AH13" s="187"/>
      <c r="AI13" s="197"/>
      <c r="AJ13" s="8"/>
      <c r="AK13" s="8"/>
    </row>
    <row r="14" spans="1:42" s="1" customFormat="1" ht="37.5" customHeight="1" thickBot="1">
      <c r="B14" s="226" t="s">
        <v>85</v>
      </c>
      <c r="C14" s="226"/>
      <c r="D14" s="227"/>
      <c r="E14" s="230"/>
      <c r="F14" s="231"/>
      <c r="G14" s="231"/>
      <c r="H14" s="334"/>
      <c r="I14" s="334"/>
      <c r="J14" s="334"/>
      <c r="K14" s="304"/>
      <c r="L14" s="305"/>
      <c r="M14" s="347" t="str">
        <f>IFERROR(IF(COUNTIF('基準額（茨城版）'!$A$2:$A$19,H14)&gt;0,VLOOKUP(H14,'基準額（茨城版）'!$A$2:$B$19,2,FALSE),VLOOKUP(H14,'基準額（茨城版）'!$A$20:$B$35,2,FALSE)*K14),"")</f>
        <v/>
      </c>
      <c r="N14" s="348"/>
      <c r="O14" s="298"/>
      <c r="P14" s="299"/>
      <c r="Q14" s="326">
        <f>O14+S14</f>
        <v>0</v>
      </c>
      <c r="R14" s="327"/>
      <c r="S14" s="320">
        <f>SUM(U14:AI14)</f>
        <v>0</v>
      </c>
      <c r="T14" s="321"/>
      <c r="U14" s="198"/>
      <c r="V14" s="189"/>
      <c r="W14" s="189"/>
      <c r="X14" s="189"/>
      <c r="Y14" s="189"/>
      <c r="Z14" s="189"/>
      <c r="AA14" s="189"/>
      <c r="AB14" s="189"/>
      <c r="AC14" s="189"/>
      <c r="AD14" s="189"/>
      <c r="AE14" s="189"/>
      <c r="AF14" s="189"/>
      <c r="AG14" s="189"/>
      <c r="AH14" s="189"/>
      <c r="AI14" s="199"/>
      <c r="AJ14" s="8"/>
      <c r="AK14" s="8"/>
    </row>
    <row r="15" spans="1:42" ht="21" customHeight="1">
      <c r="A15" s="1"/>
      <c r="B15" s="91"/>
      <c r="C15" s="91"/>
      <c r="D15" s="91"/>
      <c r="E15" s="6"/>
      <c r="F15" s="6"/>
      <c r="G15" s="6"/>
      <c r="H15" s="6"/>
      <c r="I15" s="6"/>
      <c r="J15" s="124"/>
      <c r="K15" s="124"/>
      <c r="L15" s="124"/>
      <c r="M15" s="124"/>
      <c r="N15" s="124"/>
      <c r="O15" s="124"/>
      <c r="P15" s="124"/>
      <c r="Q15" s="124"/>
      <c r="R15" s="6"/>
      <c r="S15" s="6"/>
      <c r="AI15" s="8"/>
      <c r="AJ15" s="8"/>
    </row>
    <row r="16" spans="1:42" ht="32.25" customHeight="1" thickBot="1">
      <c r="A16" s="11" t="s">
        <v>81</v>
      </c>
      <c r="N16" s="66"/>
      <c r="O16" s="66"/>
    </row>
    <row r="17" spans="1:43" ht="24" customHeight="1">
      <c r="A17" s="11"/>
      <c r="B17" s="276" t="s">
        <v>188</v>
      </c>
      <c r="C17" s="276"/>
      <c r="D17" s="276"/>
      <c r="E17" s="277"/>
      <c r="F17" s="278" t="s">
        <v>176</v>
      </c>
      <c r="G17" s="279"/>
      <c r="H17" s="142" t="s">
        <v>193</v>
      </c>
      <c r="I17" s="143" t="s">
        <v>190</v>
      </c>
      <c r="J17" s="7"/>
      <c r="K17" s="154" t="s">
        <v>231</v>
      </c>
      <c r="L17" s="155"/>
      <c r="M17" s="155"/>
      <c r="N17" s="155"/>
      <c r="O17" s="155"/>
      <c r="P17" s="155"/>
      <c r="Q17" s="144"/>
      <c r="R17" s="145"/>
      <c r="S17" s="7"/>
      <c r="T17" s="271" t="s">
        <v>177</v>
      </c>
      <c r="U17" s="346"/>
      <c r="V17" s="142" t="s">
        <v>191</v>
      </c>
      <c r="W17" s="143" t="s">
        <v>192</v>
      </c>
      <c r="X17" s="160"/>
      <c r="Y17" s="156" t="s">
        <v>232</v>
      </c>
      <c r="Z17" s="146"/>
      <c r="AA17" s="146"/>
      <c r="AB17" s="146"/>
      <c r="AC17" s="146"/>
      <c r="AD17" s="146"/>
      <c r="AE17" s="144"/>
      <c r="AF17" s="144"/>
      <c r="AG17" s="145"/>
      <c r="AI17" s="271" t="s">
        <v>175</v>
      </c>
      <c r="AJ17" s="272"/>
      <c r="AK17" s="272"/>
      <c r="AL17" s="272"/>
      <c r="AM17" s="272"/>
      <c r="AN17" s="272"/>
      <c r="AO17" s="272"/>
      <c r="AP17" s="272"/>
      <c r="AQ17" s="273"/>
    </row>
    <row r="18" spans="1:43" ht="24" customHeight="1">
      <c r="B18" s="280" t="s">
        <v>189</v>
      </c>
      <c r="C18" s="281"/>
      <c r="D18" s="282" t="s">
        <v>54</v>
      </c>
      <c r="E18" s="283"/>
      <c r="F18" s="190"/>
      <c r="G18" s="97" t="s">
        <v>66</v>
      </c>
      <c r="H18" s="192"/>
      <c r="I18" s="193"/>
      <c r="K18" s="147" t="s">
        <v>218</v>
      </c>
      <c r="R18" s="148"/>
      <c r="T18" s="190"/>
      <c r="U18" s="97" t="s">
        <v>66</v>
      </c>
      <c r="V18" s="192"/>
      <c r="W18" s="193"/>
      <c r="X18" s="160"/>
      <c r="Y18" s="147" t="s">
        <v>218</v>
      </c>
      <c r="Z18" s="12"/>
      <c r="AA18" s="12"/>
      <c r="AB18" s="12"/>
      <c r="AC18" s="12"/>
      <c r="AD18" s="12"/>
      <c r="AE18" s="12"/>
      <c r="AF18" s="12"/>
      <c r="AG18" s="148"/>
      <c r="AI18" s="352"/>
      <c r="AJ18" s="353"/>
      <c r="AK18" s="353"/>
      <c r="AL18" s="353"/>
      <c r="AM18" s="353"/>
      <c r="AN18" s="353"/>
      <c r="AO18" s="353"/>
      <c r="AP18" s="353"/>
      <c r="AQ18" s="354"/>
    </row>
    <row r="19" spans="1:43" ht="24" customHeight="1">
      <c r="B19" s="252"/>
      <c r="C19" s="252"/>
      <c r="D19" s="253" t="s">
        <v>55</v>
      </c>
      <c r="E19" s="254"/>
      <c r="F19" s="190"/>
      <c r="G19" s="97" t="s">
        <v>66</v>
      </c>
      <c r="H19" s="192"/>
      <c r="I19" s="193"/>
      <c r="K19" s="147"/>
      <c r="L19" s="149"/>
      <c r="M19" s="5" t="s">
        <v>219</v>
      </c>
      <c r="N19" s="5" t="s">
        <v>220</v>
      </c>
      <c r="R19" s="148"/>
      <c r="T19" s="190"/>
      <c r="U19" s="97" t="s">
        <v>66</v>
      </c>
      <c r="V19" s="192"/>
      <c r="W19" s="193"/>
      <c r="X19" s="160"/>
      <c r="Y19" s="147"/>
      <c r="Z19" s="158"/>
      <c r="AA19" s="12" t="s">
        <v>219</v>
      </c>
      <c r="AB19" s="12" t="s">
        <v>220</v>
      </c>
      <c r="AC19" s="12"/>
      <c r="AD19" s="12"/>
      <c r="AE19" s="12"/>
      <c r="AF19" s="12"/>
      <c r="AG19" s="148"/>
      <c r="AI19" s="355"/>
      <c r="AJ19" s="356"/>
      <c r="AK19" s="356"/>
      <c r="AL19" s="356"/>
      <c r="AM19" s="356"/>
      <c r="AN19" s="356"/>
      <c r="AO19" s="356"/>
      <c r="AP19" s="356"/>
      <c r="AQ19" s="357"/>
    </row>
    <row r="20" spans="1:43" ht="24" customHeight="1">
      <c r="B20" s="349" t="s">
        <v>233</v>
      </c>
      <c r="C20" s="349"/>
      <c r="D20" s="253" t="s">
        <v>54</v>
      </c>
      <c r="E20" s="254"/>
      <c r="F20" s="190"/>
      <c r="G20" s="97" t="s">
        <v>66</v>
      </c>
      <c r="H20" s="192"/>
      <c r="I20" s="193"/>
      <c r="K20" s="147"/>
      <c r="R20" s="148"/>
      <c r="T20" s="190"/>
      <c r="U20" s="97" t="s">
        <v>66</v>
      </c>
      <c r="V20" s="192"/>
      <c r="W20" s="193"/>
      <c r="X20" s="160"/>
      <c r="Y20" s="147"/>
      <c r="Z20" s="12"/>
      <c r="AA20" s="12"/>
      <c r="AB20" s="12"/>
      <c r="AC20" s="12"/>
      <c r="AD20" s="12"/>
      <c r="AE20" s="12"/>
      <c r="AF20" s="12"/>
      <c r="AG20" s="148"/>
      <c r="AI20" s="355"/>
      <c r="AJ20" s="356"/>
      <c r="AK20" s="356"/>
      <c r="AL20" s="356"/>
      <c r="AM20" s="356"/>
      <c r="AN20" s="356"/>
      <c r="AO20" s="356"/>
      <c r="AP20" s="356"/>
      <c r="AQ20" s="357"/>
    </row>
    <row r="21" spans="1:43" ht="23.25" customHeight="1" thickBot="1">
      <c r="B21" s="349"/>
      <c r="C21" s="349"/>
      <c r="D21" s="253" t="s">
        <v>55</v>
      </c>
      <c r="E21" s="254"/>
      <c r="F21" s="191"/>
      <c r="G21" s="93" t="s">
        <v>66</v>
      </c>
      <c r="H21" s="194"/>
      <c r="I21" s="195"/>
      <c r="K21" s="147" t="s">
        <v>221</v>
      </c>
      <c r="L21" s="5" t="s">
        <v>222</v>
      </c>
      <c r="M21" s="150">
        <f>2*N23*Q23</f>
        <v>0</v>
      </c>
      <c r="N21" s="5" t="s">
        <v>223</v>
      </c>
      <c r="R21" s="148"/>
      <c r="T21" s="191"/>
      <c r="U21" s="93" t="s">
        <v>66</v>
      </c>
      <c r="V21" s="194"/>
      <c r="W21" s="195"/>
      <c r="X21" s="160"/>
      <c r="Y21" s="147" t="s">
        <v>221</v>
      </c>
      <c r="Z21" s="12"/>
      <c r="AA21" s="12" t="s">
        <v>222</v>
      </c>
      <c r="AB21" s="159">
        <f>2*AB23*AE23</f>
        <v>0</v>
      </c>
      <c r="AC21" s="12" t="s">
        <v>223</v>
      </c>
      <c r="AD21" s="12"/>
      <c r="AE21" s="12"/>
      <c r="AF21" s="12"/>
      <c r="AG21" s="148"/>
      <c r="AI21" s="358"/>
      <c r="AJ21" s="359"/>
      <c r="AK21" s="359"/>
      <c r="AL21" s="359"/>
      <c r="AM21" s="359"/>
      <c r="AN21" s="359"/>
      <c r="AO21" s="359"/>
      <c r="AP21" s="359"/>
      <c r="AQ21" s="360"/>
    </row>
    <row r="22" spans="1:43" ht="21" customHeight="1">
      <c r="B22" s="200" t="s">
        <v>194</v>
      </c>
      <c r="K22" s="147"/>
      <c r="N22" s="5" t="s">
        <v>224</v>
      </c>
      <c r="Q22" s="5" t="s">
        <v>225</v>
      </c>
      <c r="R22" s="148"/>
      <c r="T22" s="5"/>
      <c r="Y22" s="147"/>
      <c r="Z22" s="12"/>
      <c r="AA22" s="12"/>
      <c r="AB22" s="12" t="s">
        <v>224</v>
      </c>
      <c r="AC22" s="12"/>
      <c r="AD22" s="12"/>
      <c r="AE22" s="12" t="s">
        <v>225</v>
      </c>
      <c r="AF22" s="12"/>
      <c r="AG22" s="148"/>
    </row>
    <row r="23" spans="1:43" ht="21" customHeight="1" thickBot="1">
      <c r="B23" s="7"/>
      <c r="K23" s="147"/>
      <c r="L23" s="5" t="s">
        <v>226</v>
      </c>
      <c r="M23" s="5" t="s">
        <v>227</v>
      </c>
      <c r="N23" s="149"/>
      <c r="O23" s="5" t="s">
        <v>66</v>
      </c>
      <c r="P23" s="5" t="s">
        <v>227</v>
      </c>
      <c r="Q23" s="162">
        <f>MAX(DATEDIF(H19,I19,"ｍ")+1,DATEDIF(H18,I18,"ｍ")+1)</f>
        <v>1</v>
      </c>
      <c r="R23" s="148" t="s">
        <v>228</v>
      </c>
      <c r="T23" s="5"/>
      <c r="Y23" s="151"/>
      <c r="Z23" s="152" t="s">
        <v>226</v>
      </c>
      <c r="AA23" s="152" t="s">
        <v>227</v>
      </c>
      <c r="AB23" s="161"/>
      <c r="AC23" s="152" t="s">
        <v>66</v>
      </c>
      <c r="AD23" s="152" t="s">
        <v>227</v>
      </c>
      <c r="AE23" s="163">
        <f>MAX(DATEDIF(V19,W19,"ｍ")+1,DATEDIF(V18,W18,"ｍ")+1)</f>
        <v>1</v>
      </c>
      <c r="AF23" s="152" t="s">
        <v>228</v>
      </c>
      <c r="AG23" s="153"/>
    </row>
    <row r="24" spans="1:43" ht="21" customHeight="1">
      <c r="B24" s="7"/>
      <c r="K24" s="147"/>
      <c r="R24" s="148"/>
      <c r="T24" s="5"/>
      <c r="Z24" s="12"/>
      <c r="AA24" s="12"/>
      <c r="AB24" s="12"/>
      <c r="AC24" s="12"/>
      <c r="AD24" s="12"/>
      <c r="AE24" s="12"/>
      <c r="AF24" s="12"/>
      <c r="AG24" s="12"/>
    </row>
    <row r="25" spans="1:43" ht="21" customHeight="1" thickBot="1">
      <c r="B25" s="7"/>
      <c r="K25" s="151"/>
      <c r="L25" s="152"/>
      <c r="M25" s="152"/>
      <c r="N25" s="152"/>
      <c r="O25" s="152"/>
      <c r="P25" s="152"/>
      <c r="Q25" s="152"/>
      <c r="R25" s="153"/>
      <c r="T25" s="5"/>
      <c r="Z25" s="12"/>
      <c r="AA25" s="12"/>
      <c r="AB25" s="12"/>
      <c r="AC25" s="12"/>
      <c r="AD25" s="12"/>
      <c r="AE25" s="12"/>
      <c r="AF25" s="12"/>
      <c r="AG25" s="12"/>
    </row>
    <row r="26" spans="1:43" ht="21" customHeight="1">
      <c r="B26" s="7"/>
      <c r="T26" s="5"/>
    </row>
    <row r="27" spans="1:43" ht="21" customHeight="1">
      <c r="B27" s="7"/>
      <c r="T27" s="5"/>
    </row>
    <row r="28" spans="1:43" ht="21" customHeight="1">
      <c r="B28" s="96"/>
      <c r="C28" s="14"/>
      <c r="D28" s="14"/>
      <c r="E28" s="14"/>
      <c r="F28" s="14"/>
      <c r="G28" s="14"/>
      <c r="H28" s="14"/>
      <c r="I28" s="14"/>
      <c r="J28" s="14"/>
      <c r="K28" s="14"/>
      <c r="L28" s="14"/>
      <c r="M28" s="14"/>
      <c r="N28" s="14"/>
      <c r="O28" s="14"/>
      <c r="T28" s="5"/>
    </row>
    <row r="29" spans="1:43" ht="32.25" customHeight="1">
      <c r="A29" s="11" t="s">
        <v>246</v>
      </c>
      <c r="B29" s="14"/>
      <c r="C29" s="14"/>
      <c r="D29" s="14"/>
      <c r="E29" s="14"/>
      <c r="F29" s="14"/>
      <c r="G29" s="14"/>
      <c r="H29" s="14"/>
      <c r="I29" s="14"/>
      <c r="J29" s="14"/>
      <c r="K29" s="14"/>
      <c r="L29" s="14"/>
      <c r="M29" s="14"/>
      <c r="N29" s="14"/>
      <c r="O29" s="14"/>
    </row>
    <row r="30" spans="1:43" ht="32.25" customHeight="1" thickBot="1">
      <c r="A30" s="11" t="s">
        <v>249</v>
      </c>
      <c r="B30" s="14"/>
      <c r="C30" s="14"/>
      <c r="D30" s="14"/>
      <c r="E30" s="14"/>
      <c r="F30" s="14"/>
      <c r="G30" s="14"/>
      <c r="H30" s="14"/>
      <c r="I30" s="14"/>
      <c r="J30" s="14"/>
      <c r="K30" s="14"/>
      <c r="L30" s="14"/>
      <c r="M30" s="14"/>
      <c r="N30" s="14"/>
      <c r="O30" s="14"/>
    </row>
    <row r="31" spans="1:43" ht="35.25" customHeight="1" thickBot="1">
      <c r="B31" s="255" t="s">
        <v>67</v>
      </c>
      <c r="C31" s="256"/>
      <c r="D31" s="256"/>
      <c r="E31" s="255" t="s">
        <v>73</v>
      </c>
      <c r="F31" s="256"/>
      <c r="G31" s="256"/>
      <c r="H31" s="256"/>
      <c r="I31" s="256"/>
      <c r="J31" s="256"/>
      <c r="K31" s="256"/>
      <c r="L31" s="256"/>
      <c r="M31" s="256"/>
      <c r="N31" s="256"/>
      <c r="O31" s="256"/>
      <c r="P31" s="256"/>
      <c r="Q31" s="256"/>
      <c r="R31" s="256"/>
      <c r="S31" s="255" t="s">
        <v>74</v>
      </c>
      <c r="T31" s="256"/>
      <c r="U31" s="256"/>
      <c r="V31" s="256"/>
      <c r="W31" s="256"/>
      <c r="X31" s="256"/>
      <c r="Y31" s="256"/>
      <c r="Z31" s="256"/>
      <c r="AA31" s="256"/>
      <c r="AB31" s="256"/>
      <c r="AC31" s="256"/>
      <c r="AD31" s="256"/>
      <c r="AE31" s="256"/>
      <c r="AF31" s="256"/>
      <c r="AG31" s="256"/>
      <c r="AH31" s="256"/>
      <c r="AI31" s="291"/>
    </row>
    <row r="32" spans="1:43" ht="60" customHeight="1">
      <c r="A32" s="5">
        <v>1</v>
      </c>
      <c r="B32" s="266"/>
      <c r="C32" s="267"/>
      <c r="D32" s="268"/>
      <c r="E32" s="361"/>
      <c r="F32" s="259"/>
      <c r="G32" s="259"/>
      <c r="H32" s="259"/>
      <c r="I32" s="259"/>
      <c r="J32" s="259"/>
      <c r="K32" s="259"/>
      <c r="L32" s="259"/>
      <c r="M32" s="259"/>
      <c r="N32" s="259"/>
      <c r="O32" s="259"/>
      <c r="P32" s="259"/>
      <c r="Q32" s="259"/>
      <c r="R32" s="259"/>
      <c r="S32" s="258"/>
      <c r="T32" s="259"/>
      <c r="U32" s="259"/>
      <c r="V32" s="259"/>
      <c r="W32" s="259"/>
      <c r="X32" s="259"/>
      <c r="Y32" s="259"/>
      <c r="Z32" s="259"/>
      <c r="AA32" s="259"/>
      <c r="AB32" s="259"/>
      <c r="AC32" s="259"/>
      <c r="AD32" s="259"/>
      <c r="AE32" s="259"/>
      <c r="AF32" s="259"/>
      <c r="AG32" s="259"/>
      <c r="AH32" s="259"/>
      <c r="AI32" s="274"/>
    </row>
    <row r="33" spans="1:35" ht="60" customHeight="1">
      <c r="A33" s="5">
        <v>2</v>
      </c>
      <c r="B33" s="262"/>
      <c r="C33" s="263"/>
      <c r="D33" s="263"/>
      <c r="E33" s="350"/>
      <c r="F33" s="261"/>
      <c r="G33" s="261"/>
      <c r="H33" s="261"/>
      <c r="I33" s="261"/>
      <c r="J33" s="261"/>
      <c r="K33" s="261"/>
      <c r="L33" s="261"/>
      <c r="M33" s="261"/>
      <c r="N33" s="261"/>
      <c r="O33" s="261"/>
      <c r="P33" s="261"/>
      <c r="Q33" s="261"/>
      <c r="R33" s="261"/>
      <c r="S33" s="260"/>
      <c r="T33" s="261"/>
      <c r="U33" s="261"/>
      <c r="V33" s="261"/>
      <c r="W33" s="261"/>
      <c r="X33" s="261"/>
      <c r="Y33" s="261"/>
      <c r="Z33" s="261"/>
      <c r="AA33" s="261"/>
      <c r="AB33" s="261"/>
      <c r="AC33" s="261"/>
      <c r="AD33" s="261"/>
      <c r="AE33" s="261"/>
      <c r="AF33" s="261"/>
      <c r="AG33" s="261"/>
      <c r="AH33" s="261"/>
      <c r="AI33" s="275"/>
    </row>
    <row r="34" spans="1:35" ht="60" customHeight="1">
      <c r="A34" s="5">
        <v>3</v>
      </c>
      <c r="B34" s="262"/>
      <c r="C34" s="263"/>
      <c r="D34" s="263"/>
      <c r="E34" s="350"/>
      <c r="F34" s="261"/>
      <c r="G34" s="261"/>
      <c r="H34" s="261"/>
      <c r="I34" s="261"/>
      <c r="J34" s="261"/>
      <c r="K34" s="261"/>
      <c r="L34" s="261"/>
      <c r="M34" s="261"/>
      <c r="N34" s="261"/>
      <c r="O34" s="261"/>
      <c r="P34" s="261"/>
      <c r="Q34" s="261"/>
      <c r="R34" s="261"/>
      <c r="S34" s="260"/>
      <c r="T34" s="261"/>
      <c r="U34" s="261"/>
      <c r="V34" s="261"/>
      <c r="W34" s="261"/>
      <c r="X34" s="261"/>
      <c r="Y34" s="261"/>
      <c r="Z34" s="261"/>
      <c r="AA34" s="261"/>
      <c r="AB34" s="261"/>
      <c r="AC34" s="261"/>
      <c r="AD34" s="261"/>
      <c r="AE34" s="261"/>
      <c r="AF34" s="261"/>
      <c r="AG34" s="261"/>
      <c r="AH34" s="261"/>
      <c r="AI34" s="275"/>
    </row>
    <row r="35" spans="1:35" ht="60" customHeight="1">
      <c r="A35" s="5">
        <v>4</v>
      </c>
      <c r="B35" s="262"/>
      <c r="C35" s="263"/>
      <c r="D35" s="263"/>
      <c r="E35" s="350"/>
      <c r="F35" s="261"/>
      <c r="G35" s="261"/>
      <c r="H35" s="261"/>
      <c r="I35" s="261"/>
      <c r="J35" s="261"/>
      <c r="K35" s="261"/>
      <c r="L35" s="261"/>
      <c r="M35" s="261"/>
      <c r="N35" s="261"/>
      <c r="O35" s="261"/>
      <c r="P35" s="261"/>
      <c r="Q35" s="261"/>
      <c r="R35" s="261"/>
      <c r="S35" s="260"/>
      <c r="T35" s="261"/>
      <c r="U35" s="261"/>
      <c r="V35" s="261"/>
      <c r="W35" s="261"/>
      <c r="X35" s="261"/>
      <c r="Y35" s="261"/>
      <c r="Z35" s="261"/>
      <c r="AA35" s="261"/>
      <c r="AB35" s="261"/>
      <c r="AC35" s="261"/>
      <c r="AD35" s="261"/>
      <c r="AE35" s="261"/>
      <c r="AF35" s="261"/>
      <c r="AG35" s="261"/>
      <c r="AH35" s="261"/>
      <c r="AI35" s="275"/>
    </row>
    <row r="36" spans="1:35" ht="60" customHeight="1">
      <c r="A36" s="5">
        <v>5</v>
      </c>
      <c r="B36" s="262"/>
      <c r="C36" s="263"/>
      <c r="D36" s="263"/>
      <c r="E36" s="350"/>
      <c r="F36" s="261"/>
      <c r="G36" s="261"/>
      <c r="H36" s="261"/>
      <c r="I36" s="261"/>
      <c r="J36" s="261"/>
      <c r="K36" s="261"/>
      <c r="L36" s="261"/>
      <c r="M36" s="261"/>
      <c r="N36" s="261"/>
      <c r="O36" s="261"/>
      <c r="P36" s="261"/>
      <c r="Q36" s="261"/>
      <c r="R36" s="261"/>
      <c r="S36" s="260"/>
      <c r="T36" s="261"/>
      <c r="U36" s="261"/>
      <c r="V36" s="261"/>
      <c r="W36" s="261"/>
      <c r="X36" s="261"/>
      <c r="Y36" s="261"/>
      <c r="Z36" s="261"/>
      <c r="AA36" s="261"/>
      <c r="AB36" s="261"/>
      <c r="AC36" s="261"/>
      <c r="AD36" s="261"/>
      <c r="AE36" s="261"/>
      <c r="AF36" s="261"/>
      <c r="AG36" s="261"/>
      <c r="AH36" s="261"/>
      <c r="AI36" s="275"/>
    </row>
    <row r="37" spans="1:35" ht="60" customHeight="1">
      <c r="A37" s="5">
        <v>6</v>
      </c>
      <c r="B37" s="262"/>
      <c r="C37" s="263"/>
      <c r="D37" s="263"/>
      <c r="E37" s="350"/>
      <c r="F37" s="261"/>
      <c r="G37" s="261"/>
      <c r="H37" s="261"/>
      <c r="I37" s="261"/>
      <c r="J37" s="261"/>
      <c r="K37" s="261"/>
      <c r="L37" s="261"/>
      <c r="M37" s="261"/>
      <c r="N37" s="261"/>
      <c r="O37" s="261"/>
      <c r="P37" s="261"/>
      <c r="Q37" s="261"/>
      <c r="R37" s="261"/>
      <c r="S37" s="260"/>
      <c r="T37" s="261"/>
      <c r="U37" s="261"/>
      <c r="V37" s="261"/>
      <c r="W37" s="261"/>
      <c r="X37" s="261"/>
      <c r="Y37" s="261"/>
      <c r="Z37" s="261"/>
      <c r="AA37" s="261"/>
      <c r="AB37" s="261"/>
      <c r="AC37" s="261"/>
      <c r="AD37" s="261"/>
      <c r="AE37" s="261"/>
      <c r="AF37" s="261"/>
      <c r="AG37" s="261"/>
      <c r="AH37" s="261"/>
      <c r="AI37" s="275"/>
    </row>
    <row r="38" spans="1:35" ht="60" customHeight="1" thickBot="1">
      <c r="A38" s="5">
        <v>7</v>
      </c>
      <c r="B38" s="339"/>
      <c r="C38" s="340"/>
      <c r="D38" s="340"/>
      <c r="E38" s="351"/>
      <c r="F38" s="342"/>
      <c r="G38" s="342"/>
      <c r="H38" s="342"/>
      <c r="I38" s="342"/>
      <c r="J38" s="342"/>
      <c r="K38" s="342"/>
      <c r="L38" s="342"/>
      <c r="M38" s="342"/>
      <c r="N38" s="342"/>
      <c r="O38" s="342"/>
      <c r="P38" s="342"/>
      <c r="Q38" s="342"/>
      <c r="R38" s="342"/>
      <c r="S38" s="341"/>
      <c r="T38" s="342"/>
      <c r="U38" s="342"/>
      <c r="V38" s="342"/>
      <c r="W38" s="342"/>
      <c r="X38" s="342"/>
      <c r="Y38" s="342"/>
      <c r="Z38" s="342"/>
      <c r="AA38" s="342"/>
      <c r="AB38" s="342"/>
      <c r="AC38" s="342"/>
      <c r="AD38" s="342"/>
      <c r="AE38" s="342"/>
      <c r="AF38" s="342"/>
      <c r="AG38" s="342"/>
      <c r="AH38" s="342"/>
      <c r="AI38" s="343"/>
    </row>
    <row r="39" spans="1:35" ht="24.75" customHeight="1"/>
    <row r="40" spans="1:35" ht="28.5" customHeight="1">
      <c r="A40" s="15" t="s">
        <v>162</v>
      </c>
      <c r="B40" s="14"/>
      <c r="C40" s="14"/>
      <c r="D40" s="14"/>
      <c r="E40" s="14"/>
      <c r="F40" s="14"/>
      <c r="G40" s="14"/>
      <c r="H40" s="14"/>
      <c r="I40" s="14"/>
      <c r="J40" s="14"/>
      <c r="K40" s="14"/>
      <c r="L40" s="14"/>
      <c r="R40" s="16" t="s">
        <v>13</v>
      </c>
      <c r="T40" s="5"/>
    </row>
    <row r="41" spans="1:35" ht="28.5" customHeight="1">
      <c r="A41" s="20">
        <v>1</v>
      </c>
      <c r="B41" s="247" t="s">
        <v>53</v>
      </c>
      <c r="C41" s="247"/>
      <c r="D41" s="247"/>
      <c r="E41" s="247"/>
      <c r="F41" s="247"/>
      <c r="G41" s="247"/>
      <c r="H41" s="247"/>
      <c r="I41" s="247"/>
      <c r="J41" s="247"/>
      <c r="K41" s="247"/>
      <c r="L41" s="247"/>
      <c r="M41" s="247"/>
      <c r="N41" s="247"/>
      <c r="O41" s="247"/>
      <c r="P41" s="247"/>
      <c r="Q41" s="248"/>
      <c r="R41" s="98"/>
      <c r="T41" s="5"/>
    </row>
    <row r="42" spans="1:35" ht="28.5" customHeight="1">
      <c r="A42" s="20">
        <v>2</v>
      </c>
      <c r="B42" s="247" t="s">
        <v>98</v>
      </c>
      <c r="C42" s="247"/>
      <c r="D42" s="247"/>
      <c r="E42" s="247"/>
      <c r="F42" s="247"/>
      <c r="G42" s="247"/>
      <c r="H42" s="247"/>
      <c r="I42" s="247"/>
      <c r="J42" s="247"/>
      <c r="K42" s="247"/>
      <c r="L42" s="247"/>
      <c r="M42" s="247"/>
      <c r="N42" s="247"/>
      <c r="O42" s="247"/>
      <c r="P42" s="247"/>
      <c r="Q42" s="248"/>
      <c r="R42" s="98"/>
      <c r="T42" s="5"/>
    </row>
    <row r="43" spans="1:35" ht="28.5" customHeight="1">
      <c r="A43" s="20">
        <v>3</v>
      </c>
      <c r="B43" s="247" t="s">
        <v>52</v>
      </c>
      <c r="C43" s="247"/>
      <c r="D43" s="247"/>
      <c r="E43" s="247"/>
      <c r="F43" s="247"/>
      <c r="G43" s="247"/>
      <c r="H43" s="247"/>
      <c r="I43" s="247"/>
      <c r="J43" s="247"/>
      <c r="K43" s="247"/>
      <c r="L43" s="247"/>
      <c r="M43" s="247"/>
      <c r="N43" s="247"/>
      <c r="O43" s="247"/>
      <c r="P43" s="247"/>
      <c r="Q43" s="248"/>
      <c r="R43" s="98"/>
      <c r="T43" s="5"/>
    </row>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sheetData>
  <sheetProtection password="D2DD" sheet="1" objects="1" scenarios="1" selectLockedCells="1"/>
  <protectedRanges>
    <protectedRange sqref="L5:Q6 L1:R4 L7:R15 R5 A1:K15 S1:AJ15 A28:W29 X29:AJ35 X28:AK28 A31:W35 B30:W30 A36:AJ342"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 sqref="A30" name="範囲1_3"/>
  </protectedRanges>
  <mergeCells count="69">
    <mergeCell ref="AI18:AQ21"/>
    <mergeCell ref="B36:D36"/>
    <mergeCell ref="E36:R36"/>
    <mergeCell ref="S36:AI36"/>
    <mergeCell ref="B37:D37"/>
    <mergeCell ref="E37:R37"/>
    <mergeCell ref="S37:AI37"/>
    <mergeCell ref="D19:E19"/>
    <mergeCell ref="S31:AI31"/>
    <mergeCell ref="B32:D32"/>
    <mergeCell ref="E32:R32"/>
    <mergeCell ref="S32:AI32"/>
    <mergeCell ref="B41:Q41"/>
    <mergeCell ref="B42:Q42"/>
    <mergeCell ref="S35:AI35"/>
    <mergeCell ref="S38:AI38"/>
    <mergeCell ref="S33:AI33"/>
    <mergeCell ref="B34:D34"/>
    <mergeCell ref="E34:R34"/>
    <mergeCell ref="S34:AI34"/>
    <mergeCell ref="B43:Q43"/>
    <mergeCell ref="B17:E17"/>
    <mergeCell ref="F17:G17"/>
    <mergeCell ref="B20:C21"/>
    <mergeCell ref="D20:E20"/>
    <mergeCell ref="B35:D35"/>
    <mergeCell ref="E35:R35"/>
    <mergeCell ref="B31:D31"/>
    <mergeCell ref="E31:R31"/>
    <mergeCell ref="D21:E21"/>
    <mergeCell ref="B18:C19"/>
    <mergeCell ref="D18:E18"/>
    <mergeCell ref="B38:D38"/>
    <mergeCell ref="E38:R38"/>
    <mergeCell ref="B33:D33"/>
    <mergeCell ref="E33:R33"/>
    <mergeCell ref="S14:T14"/>
    <mergeCell ref="T17:U17"/>
    <mergeCell ref="B14:D14"/>
    <mergeCell ref="E14:G14"/>
    <mergeCell ref="H14:J14"/>
    <mergeCell ref="K14:L14"/>
    <mergeCell ref="M14:N14"/>
    <mergeCell ref="O14:P14"/>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4:R14"/>
    <mergeCell ref="U10:AI10"/>
    <mergeCell ref="U11:AI11"/>
    <mergeCell ref="Q12:R12"/>
    <mergeCell ref="B5:I5"/>
    <mergeCell ref="L5:M5"/>
    <mergeCell ref="L6:M6"/>
    <mergeCell ref="E10:T11"/>
    <mergeCell ref="N6:Q6"/>
    <mergeCell ref="N5:Q5"/>
  </mergeCells>
  <phoneticPr fontId="1"/>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imeMode="halfAlpha" allowBlank="1" showInputMessage="1" showErrorMessage="1" sqref="M13:M14 O13:O14 U13:AI14"/>
    <dataValidation type="list" allowBlank="1" showInputMessage="1" showErrorMessage="1" sqref="J5">
      <formula1>"○"</formula1>
    </dataValidation>
  </dataValidations>
  <printOptions horizontalCentered="1" verticalCentered="1"/>
  <pageMargins left="0.25" right="0.25" top="0.75" bottom="0.75" header="0.3" footer="0.3"/>
  <pageSetup paperSize="9" scale="32"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39</xdr:row>
                    <xdr:rowOff>390525</xdr:rowOff>
                  </from>
                  <to>
                    <xdr:col>17</xdr:col>
                    <xdr:colOff>676275</xdr:colOff>
                    <xdr:row>41</xdr:row>
                    <xdr:rowOff>66675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295275</xdr:colOff>
                    <xdr:row>40</xdr:row>
                    <xdr:rowOff>428625</xdr:rowOff>
                  </from>
                  <to>
                    <xdr:col>17</xdr:col>
                    <xdr:colOff>676275</xdr:colOff>
                    <xdr:row>42</xdr:row>
                    <xdr:rowOff>66675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295275</xdr:colOff>
                    <xdr:row>40</xdr:row>
                    <xdr:rowOff>428625</xdr:rowOff>
                  </from>
                  <to>
                    <xdr:col>17</xdr:col>
                    <xdr:colOff>676275</xdr:colOff>
                    <xdr:row>42</xdr:row>
                    <xdr:rowOff>66675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295275</xdr:colOff>
                    <xdr:row>41</xdr:row>
                    <xdr:rowOff>428625</xdr:rowOff>
                  </from>
                  <to>
                    <xdr:col>17</xdr:col>
                    <xdr:colOff>676275</xdr:colOff>
                    <xdr:row>43</xdr:row>
                    <xdr:rowOff>66675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295275</xdr:colOff>
                    <xdr:row>41</xdr:row>
                    <xdr:rowOff>428625</xdr:rowOff>
                  </from>
                  <to>
                    <xdr:col>17</xdr:col>
                    <xdr:colOff>676275</xdr:colOff>
                    <xdr:row>43</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'基準額（茨城版）'!$A$2:$A$35</xm:f>
          </x14:formula1>
          <xm:sqref>H13:J14</xm:sqref>
        </x14:dataValidation>
        <x14:dataValidation type="list" allowBlank="1" showInputMessage="1" showErrorMessage="1">
          <x14:formula1>
            <xm:f>'「費用の概要、積算内訳」記載例'!$C$4:$C$18</xm:f>
          </x14:formula1>
          <xm:sqref>B32:D38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55"/>
  <sheetViews>
    <sheetView view="pageBreakPreview" zoomScale="85" zoomScaleNormal="85" zoomScaleSheetLayoutView="85" workbookViewId="0">
      <selection activeCell="J5" sqref="J5"/>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5.75" style="5" customWidth="1"/>
    <col min="12" max="12" width="14.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8" customFormat="1" ht="42" customHeight="1">
      <c r="A1" s="17" t="s">
        <v>198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68" t="s">
        <v>179</v>
      </c>
      <c r="B3" s="67"/>
      <c r="C3" s="67"/>
      <c r="D3" s="67"/>
      <c r="E3" s="67"/>
      <c r="F3" s="67"/>
      <c r="G3" s="67"/>
      <c r="H3" s="11"/>
      <c r="I3" s="74" t="s">
        <v>185</v>
      </c>
      <c r="J3" s="75"/>
      <c r="K3" s="75"/>
      <c r="L3" s="75"/>
      <c r="M3" s="75"/>
      <c r="N3" s="75"/>
      <c r="O3" s="75"/>
      <c r="P3" s="75"/>
      <c r="Q3" s="6"/>
      <c r="T3" s="18"/>
      <c r="U3" s="18"/>
      <c r="V3" s="18"/>
      <c r="W3" s="18"/>
      <c r="X3" s="18"/>
      <c r="Y3" s="18"/>
      <c r="Z3" s="18"/>
      <c r="AA3" s="18"/>
      <c r="AB3" s="18"/>
      <c r="AC3" s="18"/>
      <c r="AD3" s="18"/>
      <c r="AE3" s="18"/>
      <c r="AF3" s="18"/>
      <c r="AG3" s="18"/>
      <c r="AH3" s="18"/>
      <c r="AI3" s="18"/>
      <c r="AJ3" s="18"/>
    </row>
    <row r="4" spans="1:43" s="1" customFormat="1" ht="27.75" customHeight="1">
      <c r="A4" s="11" t="s">
        <v>80</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39" t="s">
        <v>230</v>
      </c>
      <c r="C5" s="240"/>
      <c r="D5" s="240"/>
      <c r="E5" s="240"/>
      <c r="F5" s="240"/>
      <c r="G5" s="240"/>
      <c r="H5" s="240"/>
      <c r="I5" s="241"/>
      <c r="J5" s="171"/>
      <c r="L5" s="245" t="s">
        <v>195</v>
      </c>
      <c r="M5" s="246"/>
      <c r="N5" s="306" t="s">
        <v>235</v>
      </c>
      <c r="O5" s="307"/>
      <c r="P5" s="307"/>
      <c r="Q5" s="308"/>
      <c r="T5" s="18"/>
      <c r="U5" s="18"/>
      <c r="V5" s="18"/>
      <c r="W5" s="18"/>
      <c r="X5" s="18"/>
      <c r="Y5" s="18"/>
      <c r="Z5" s="18"/>
      <c r="AA5" s="18"/>
      <c r="AB5" s="18"/>
      <c r="AC5" s="18"/>
      <c r="AD5" s="18"/>
      <c r="AE5" s="18"/>
      <c r="AF5" s="18"/>
      <c r="AG5" s="18"/>
      <c r="AH5" s="18"/>
      <c r="AI5" s="18"/>
      <c r="AJ5" s="18"/>
    </row>
    <row r="6" spans="1:43" s="1" customFormat="1" ht="27.75" customHeight="1">
      <c r="A6" s="11"/>
      <c r="L6" s="245" t="s">
        <v>62</v>
      </c>
      <c r="M6" s="246"/>
      <c r="N6" s="309"/>
      <c r="O6" s="310"/>
      <c r="P6" s="310"/>
      <c r="Q6" s="311"/>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79</v>
      </c>
      <c r="Q9" s="13"/>
      <c r="S9" s="2"/>
      <c r="T9" s="3"/>
      <c r="AI9" s="8"/>
      <c r="AJ9" s="8"/>
      <c r="AK9" s="8"/>
    </row>
    <row r="10" spans="1:43" s="1" customFormat="1" ht="69.75" customHeight="1" thickBot="1">
      <c r="E10" s="314" t="s">
        <v>9</v>
      </c>
      <c r="F10" s="315"/>
      <c r="G10" s="315"/>
      <c r="H10" s="315"/>
      <c r="I10" s="315"/>
      <c r="J10" s="315"/>
      <c r="K10" s="315"/>
      <c r="L10" s="315"/>
      <c r="M10" s="315"/>
      <c r="N10" s="315"/>
      <c r="O10" s="315"/>
      <c r="P10" s="315"/>
      <c r="Q10" s="315"/>
      <c r="R10" s="315"/>
      <c r="S10" s="315"/>
      <c r="T10" s="316"/>
      <c r="U10" s="336" t="s">
        <v>82</v>
      </c>
      <c r="V10" s="337"/>
      <c r="W10" s="337"/>
      <c r="X10" s="337"/>
      <c r="Y10" s="338"/>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317"/>
      <c r="F11" s="318"/>
      <c r="G11" s="318"/>
      <c r="H11" s="318"/>
      <c r="I11" s="318"/>
      <c r="J11" s="318"/>
      <c r="K11" s="318"/>
      <c r="L11" s="318"/>
      <c r="M11" s="318"/>
      <c r="N11" s="318"/>
      <c r="O11" s="318"/>
      <c r="P11" s="318"/>
      <c r="Q11" s="318"/>
      <c r="R11" s="318"/>
      <c r="S11" s="318"/>
      <c r="T11" s="319"/>
      <c r="U11" s="335" t="s">
        <v>11</v>
      </c>
      <c r="V11" s="312"/>
      <c r="W11" s="312"/>
      <c r="X11" s="312"/>
      <c r="Y11" s="313"/>
      <c r="Z11" s="18"/>
      <c r="AA11" s="18"/>
      <c r="AB11" s="18"/>
      <c r="AC11" s="18"/>
      <c r="AD11" s="18"/>
      <c r="AE11" s="18"/>
      <c r="AF11" s="18"/>
      <c r="AG11" s="18"/>
      <c r="AH11" s="18"/>
      <c r="AI11" s="18"/>
      <c r="AJ11" s="18"/>
      <c r="AK11" s="8"/>
      <c r="AL11" s="8"/>
    </row>
    <row r="12" spans="1:43" s="1" customFormat="1" ht="105.75" customHeight="1">
      <c r="E12" s="232" t="s">
        <v>1</v>
      </c>
      <c r="F12" s="233"/>
      <c r="G12" s="233"/>
      <c r="H12" s="236" t="s">
        <v>0</v>
      </c>
      <c r="I12" s="236"/>
      <c r="J12" s="236"/>
      <c r="K12" s="228" t="s">
        <v>251</v>
      </c>
      <c r="L12" s="229"/>
      <c r="M12" s="228" t="s">
        <v>63</v>
      </c>
      <c r="N12" s="229"/>
      <c r="O12" s="228" t="s">
        <v>100</v>
      </c>
      <c r="P12" s="229"/>
      <c r="Q12" s="292" t="s">
        <v>64</v>
      </c>
      <c r="R12" s="293"/>
      <c r="S12" s="324" t="s">
        <v>65</v>
      </c>
      <c r="T12" s="325"/>
      <c r="U12" s="99" t="s">
        <v>203</v>
      </c>
      <c r="V12" s="100" t="s">
        <v>205</v>
      </c>
      <c r="W12" s="100" t="s">
        <v>202</v>
      </c>
      <c r="X12" s="100" t="s">
        <v>201</v>
      </c>
      <c r="Y12" s="123" t="s">
        <v>61</v>
      </c>
      <c r="Z12" s="18"/>
      <c r="AA12" s="18"/>
      <c r="AB12" s="18"/>
      <c r="AC12" s="18"/>
      <c r="AD12" s="18"/>
      <c r="AE12" s="18"/>
      <c r="AF12" s="18"/>
      <c r="AG12" s="18"/>
      <c r="AH12" s="18"/>
      <c r="AI12" s="18"/>
      <c r="AJ12" s="18"/>
      <c r="AK12" s="8"/>
      <c r="AL12" s="8"/>
    </row>
    <row r="13" spans="1:43" s="1" customFormat="1" ht="37.5" customHeight="1">
      <c r="B13" s="226" t="s">
        <v>84</v>
      </c>
      <c r="C13" s="226"/>
      <c r="D13" s="227"/>
      <c r="E13" s="237"/>
      <c r="F13" s="238"/>
      <c r="G13" s="238"/>
      <c r="H13" s="333"/>
      <c r="I13" s="333"/>
      <c r="J13" s="333"/>
      <c r="K13" s="294"/>
      <c r="L13" s="295"/>
      <c r="M13" s="344" t="str">
        <f>IFERROR(IF(COUNTIF('基準額（茨城版）'!$E$2:$E$20,H13)&gt;0,VLOOKUP(H13,'基準額（茨城版）'!$E$2:$F$20,2,FALSE),VLOOKUP(H13,'基準額（茨城版）'!$E$21:$F$36,2,FALSE)*K13),"")</f>
        <v/>
      </c>
      <c r="N13" s="345"/>
      <c r="O13" s="300"/>
      <c r="P13" s="301"/>
      <c r="Q13" s="328">
        <f>SUM(U13:AJ13)</f>
        <v>0</v>
      </c>
      <c r="R13" s="329"/>
      <c r="S13" s="322">
        <f>Q13-MAX(M13:P13)</f>
        <v>0</v>
      </c>
      <c r="T13" s="323"/>
      <c r="U13" s="196"/>
      <c r="V13" s="187"/>
      <c r="W13" s="187"/>
      <c r="X13" s="187"/>
      <c r="Y13" s="197"/>
      <c r="Z13" s="18"/>
      <c r="AA13" s="18"/>
      <c r="AB13" s="18"/>
      <c r="AC13" s="18"/>
      <c r="AD13" s="18"/>
      <c r="AE13" s="18"/>
      <c r="AF13" s="18"/>
      <c r="AG13" s="18"/>
      <c r="AH13" s="18"/>
      <c r="AI13" s="18"/>
      <c r="AJ13" s="18"/>
      <c r="AK13" s="8"/>
      <c r="AL13" s="8"/>
    </row>
    <row r="14" spans="1:43" s="1" customFormat="1" ht="37.5" customHeight="1" thickBot="1">
      <c r="B14" s="226" t="s">
        <v>85</v>
      </c>
      <c r="C14" s="226"/>
      <c r="D14" s="227"/>
      <c r="E14" s="230"/>
      <c r="F14" s="231"/>
      <c r="G14" s="231"/>
      <c r="H14" s="334"/>
      <c r="I14" s="334"/>
      <c r="J14" s="334"/>
      <c r="K14" s="304"/>
      <c r="L14" s="305"/>
      <c r="M14" s="347" t="str">
        <f>IFERROR(IF(COUNTIF('基準額（茨城版）'!$E$2:$E$20,H14)&gt;0,VLOOKUP(H14,'基準額（茨城版）'!$E$2:$F$20,2,FALSE),VLOOKUP(H14,'基準額（茨城版）'!$E$21:$F$36,2,FALSE)*K14),"")</f>
        <v/>
      </c>
      <c r="N14" s="348"/>
      <c r="O14" s="298"/>
      <c r="P14" s="299"/>
      <c r="Q14" s="326">
        <f>O14+S14</f>
        <v>0</v>
      </c>
      <c r="R14" s="327"/>
      <c r="S14" s="320">
        <f>SUM(U14:AJ14)</f>
        <v>0</v>
      </c>
      <c r="T14" s="321"/>
      <c r="U14" s="198"/>
      <c r="V14" s="189"/>
      <c r="W14" s="189"/>
      <c r="X14" s="189"/>
      <c r="Y14" s="199"/>
      <c r="Z14" s="18"/>
      <c r="AA14" s="18"/>
      <c r="AB14" s="18"/>
      <c r="AC14" s="18"/>
      <c r="AD14" s="18"/>
      <c r="AE14" s="18"/>
      <c r="AF14" s="18"/>
      <c r="AG14" s="18"/>
      <c r="AH14" s="18"/>
      <c r="AI14" s="18"/>
      <c r="AJ14" s="18"/>
      <c r="AK14" s="8"/>
      <c r="AL14" s="8"/>
    </row>
    <row r="15" spans="1:43" ht="21" customHeight="1">
      <c r="A15" s="1"/>
      <c r="B15" s="91"/>
      <c r="C15" s="91"/>
      <c r="D15" s="91"/>
      <c r="E15" s="6"/>
      <c r="F15" s="6"/>
      <c r="G15" s="6"/>
      <c r="H15" s="6"/>
      <c r="I15" s="6"/>
      <c r="J15" s="124"/>
      <c r="K15" s="124"/>
      <c r="L15" s="124"/>
      <c r="M15" s="124"/>
      <c r="N15" s="124"/>
      <c r="O15" s="124"/>
      <c r="P15" s="124"/>
      <c r="Q15" s="124"/>
      <c r="R15" s="6"/>
      <c r="S15" s="6"/>
      <c r="Z15" s="18"/>
      <c r="AA15" s="18"/>
      <c r="AB15" s="18"/>
      <c r="AC15" s="18"/>
      <c r="AD15" s="18"/>
      <c r="AE15" s="18"/>
      <c r="AF15" s="18"/>
      <c r="AG15" s="18"/>
      <c r="AH15" s="18"/>
      <c r="AI15" s="18"/>
      <c r="AJ15" s="18"/>
      <c r="AK15" s="8"/>
    </row>
    <row r="16" spans="1:43" ht="32.25" customHeight="1" thickBot="1">
      <c r="A16" s="11" t="s">
        <v>81</v>
      </c>
      <c r="N16" s="66"/>
      <c r="O16" s="66"/>
    </row>
    <row r="17" spans="1:44" ht="24" customHeight="1">
      <c r="A17" s="11"/>
      <c r="B17" s="276" t="s">
        <v>188</v>
      </c>
      <c r="C17" s="276"/>
      <c r="D17" s="276"/>
      <c r="E17" s="277"/>
      <c r="F17" s="278" t="s">
        <v>176</v>
      </c>
      <c r="G17" s="279"/>
      <c r="H17" s="142" t="s">
        <v>193</v>
      </c>
      <c r="I17" s="143" t="s">
        <v>190</v>
      </c>
      <c r="J17" s="7"/>
      <c r="K17" s="362" t="s">
        <v>234</v>
      </c>
      <c r="L17" s="363"/>
      <c r="M17" s="363"/>
      <c r="N17" s="363"/>
      <c r="O17" s="363"/>
      <c r="P17" s="363"/>
      <c r="Q17" s="363"/>
      <c r="R17" s="364"/>
      <c r="S17" s="7"/>
      <c r="T17" s="271" t="s">
        <v>177</v>
      </c>
      <c r="U17" s="346"/>
      <c r="V17" s="142" t="s">
        <v>191</v>
      </c>
      <c r="W17" s="143" t="s">
        <v>192</v>
      </c>
      <c r="X17" s="7"/>
      <c r="Y17" s="154" t="s">
        <v>234</v>
      </c>
      <c r="Z17" s="155"/>
      <c r="AA17" s="155"/>
      <c r="AB17" s="155"/>
      <c r="AC17" s="155"/>
      <c r="AD17" s="155"/>
      <c r="AE17" s="155"/>
      <c r="AF17" s="155"/>
      <c r="AG17" s="155"/>
      <c r="AH17" s="164"/>
      <c r="AI17" s="165"/>
      <c r="AJ17" s="271" t="s">
        <v>175</v>
      </c>
      <c r="AK17" s="272"/>
      <c r="AL17" s="272"/>
      <c r="AM17" s="272"/>
      <c r="AN17" s="272"/>
      <c r="AO17" s="272"/>
      <c r="AP17" s="272"/>
      <c r="AQ17" s="272"/>
      <c r="AR17" s="273"/>
    </row>
    <row r="18" spans="1:44" ht="24" customHeight="1">
      <c r="B18" s="280" t="s">
        <v>189</v>
      </c>
      <c r="C18" s="281"/>
      <c r="D18" s="282" t="s">
        <v>54</v>
      </c>
      <c r="E18" s="283"/>
      <c r="F18" s="190"/>
      <c r="G18" s="97" t="s">
        <v>66</v>
      </c>
      <c r="H18" s="192"/>
      <c r="I18" s="193"/>
      <c r="K18" s="147" t="s">
        <v>218</v>
      </c>
      <c r="R18" s="148"/>
      <c r="T18" s="190"/>
      <c r="U18" s="97" t="s">
        <v>66</v>
      </c>
      <c r="V18" s="192"/>
      <c r="W18" s="193"/>
      <c r="Y18" s="147" t="s">
        <v>218</v>
      </c>
      <c r="Z18" s="12"/>
      <c r="AA18" s="12"/>
      <c r="AB18" s="12"/>
      <c r="AC18" s="12"/>
      <c r="AD18" s="12"/>
      <c r="AE18" s="12"/>
      <c r="AF18" s="12"/>
      <c r="AG18" s="12"/>
      <c r="AH18" s="148"/>
      <c r="AI18" s="12"/>
      <c r="AJ18" s="352"/>
      <c r="AK18" s="353"/>
      <c r="AL18" s="353"/>
      <c r="AM18" s="353"/>
      <c r="AN18" s="353"/>
      <c r="AO18" s="353"/>
      <c r="AP18" s="353"/>
      <c r="AQ18" s="353"/>
      <c r="AR18" s="354"/>
    </row>
    <row r="19" spans="1:44" ht="24" customHeight="1">
      <c r="B19" s="252"/>
      <c r="C19" s="252"/>
      <c r="D19" s="253" t="s">
        <v>55</v>
      </c>
      <c r="E19" s="254"/>
      <c r="F19" s="190"/>
      <c r="G19" s="97" t="s">
        <v>66</v>
      </c>
      <c r="H19" s="192"/>
      <c r="I19" s="193"/>
      <c r="K19" s="147"/>
      <c r="L19" s="149"/>
      <c r="M19" s="5" t="s">
        <v>219</v>
      </c>
      <c r="N19" s="5" t="s">
        <v>220</v>
      </c>
      <c r="R19" s="148"/>
      <c r="T19" s="190"/>
      <c r="U19" s="97" t="s">
        <v>66</v>
      </c>
      <c r="V19" s="192"/>
      <c r="W19" s="193"/>
      <c r="Y19" s="147"/>
      <c r="Z19" s="158"/>
      <c r="AA19" s="12" t="s">
        <v>219</v>
      </c>
      <c r="AB19" s="12" t="s">
        <v>220</v>
      </c>
      <c r="AC19" s="12"/>
      <c r="AD19" s="157"/>
      <c r="AE19" s="12"/>
      <c r="AF19" s="12"/>
      <c r="AG19" s="12"/>
      <c r="AH19" s="148"/>
      <c r="AI19" s="12"/>
      <c r="AJ19" s="355"/>
      <c r="AK19" s="356"/>
      <c r="AL19" s="356"/>
      <c r="AM19" s="356"/>
      <c r="AN19" s="356"/>
      <c r="AO19" s="356"/>
      <c r="AP19" s="356"/>
      <c r="AQ19" s="356"/>
      <c r="AR19" s="357"/>
    </row>
    <row r="20" spans="1:44" ht="24" customHeight="1">
      <c r="B20" s="349" t="s">
        <v>233</v>
      </c>
      <c r="C20" s="349"/>
      <c r="D20" s="253" t="s">
        <v>54</v>
      </c>
      <c r="E20" s="254"/>
      <c r="F20" s="190"/>
      <c r="G20" s="97" t="s">
        <v>66</v>
      </c>
      <c r="H20" s="192"/>
      <c r="I20" s="193"/>
      <c r="K20" s="147"/>
      <c r="R20" s="148"/>
      <c r="T20" s="190"/>
      <c r="U20" s="97" t="s">
        <v>66</v>
      </c>
      <c r="V20" s="192"/>
      <c r="W20" s="193"/>
      <c r="Y20" s="147"/>
      <c r="Z20" s="12"/>
      <c r="AA20" s="12"/>
      <c r="AB20" s="12"/>
      <c r="AC20" s="12"/>
      <c r="AD20" s="12"/>
      <c r="AE20" s="12"/>
      <c r="AF20" s="12"/>
      <c r="AG20" s="12"/>
      <c r="AH20" s="148"/>
      <c r="AI20" s="12"/>
      <c r="AJ20" s="355"/>
      <c r="AK20" s="356"/>
      <c r="AL20" s="356"/>
      <c r="AM20" s="356"/>
      <c r="AN20" s="356"/>
      <c r="AO20" s="356"/>
      <c r="AP20" s="356"/>
      <c r="AQ20" s="356"/>
      <c r="AR20" s="357"/>
    </row>
    <row r="21" spans="1:44" ht="23.25" customHeight="1" thickBot="1">
      <c r="B21" s="349"/>
      <c r="C21" s="349"/>
      <c r="D21" s="253" t="s">
        <v>55</v>
      </c>
      <c r="E21" s="254"/>
      <c r="F21" s="191"/>
      <c r="G21" s="93" t="s">
        <v>66</v>
      </c>
      <c r="H21" s="194"/>
      <c r="I21" s="195"/>
      <c r="K21" s="147" t="s">
        <v>221</v>
      </c>
      <c r="L21" s="5" t="s">
        <v>222</v>
      </c>
      <c r="M21" s="150">
        <f>2*N23*Q23</f>
        <v>0</v>
      </c>
      <c r="N21" s="5" t="s">
        <v>223</v>
      </c>
      <c r="R21" s="148"/>
      <c r="T21" s="191"/>
      <c r="U21" s="93" t="s">
        <v>66</v>
      </c>
      <c r="V21" s="194"/>
      <c r="W21" s="195"/>
      <c r="Y21" s="147" t="s">
        <v>221</v>
      </c>
      <c r="Z21" s="12" t="s">
        <v>222</v>
      </c>
      <c r="AA21" s="159">
        <f>2*AB23*AE23</f>
        <v>0</v>
      </c>
      <c r="AB21" s="12" t="s">
        <v>223</v>
      </c>
      <c r="AC21" s="12"/>
      <c r="AD21" s="12"/>
      <c r="AE21" s="12"/>
      <c r="AF21" s="12"/>
      <c r="AG21" s="12"/>
      <c r="AH21" s="148"/>
      <c r="AI21" s="12"/>
      <c r="AJ21" s="358"/>
      <c r="AK21" s="359"/>
      <c r="AL21" s="359"/>
      <c r="AM21" s="359"/>
      <c r="AN21" s="359"/>
      <c r="AO21" s="359"/>
      <c r="AP21" s="359"/>
      <c r="AQ21" s="359"/>
      <c r="AR21" s="360"/>
    </row>
    <row r="22" spans="1:44" ht="21" customHeight="1">
      <c r="B22" s="200" t="s">
        <v>194</v>
      </c>
      <c r="K22" s="147"/>
      <c r="N22" s="5" t="s">
        <v>224</v>
      </c>
      <c r="Q22" s="5" t="s">
        <v>225</v>
      </c>
      <c r="R22" s="148"/>
      <c r="T22" s="5"/>
      <c r="Y22" s="147"/>
      <c r="Z22" s="12"/>
      <c r="AA22" s="12"/>
      <c r="AB22" s="12" t="s">
        <v>224</v>
      </c>
      <c r="AC22" s="12"/>
      <c r="AD22" s="12"/>
      <c r="AE22" s="12" t="s">
        <v>225</v>
      </c>
      <c r="AF22" s="12"/>
      <c r="AG22" s="12"/>
      <c r="AH22" s="148"/>
      <c r="AI22" s="12"/>
    </row>
    <row r="23" spans="1:44" ht="21" customHeight="1">
      <c r="B23" s="7"/>
      <c r="K23" s="147"/>
      <c r="L23" s="5" t="s">
        <v>226</v>
      </c>
      <c r="M23" s="5" t="s">
        <v>227</v>
      </c>
      <c r="N23" s="149"/>
      <c r="O23" s="5" t="s">
        <v>66</v>
      </c>
      <c r="P23" s="5" t="s">
        <v>227</v>
      </c>
      <c r="Q23" s="162">
        <f>MAX(DATEDIF(H19,I19,"ｍ")+1,DATEDIF(H18,I18,"ｍ")+1)</f>
        <v>1</v>
      </c>
      <c r="R23" s="148" t="s">
        <v>228</v>
      </c>
      <c r="T23" s="5"/>
      <c r="Y23" s="147"/>
      <c r="Z23" s="12" t="s">
        <v>226</v>
      </c>
      <c r="AA23" s="12" t="s">
        <v>227</v>
      </c>
      <c r="AB23" s="158"/>
      <c r="AC23" s="12" t="s">
        <v>66</v>
      </c>
      <c r="AD23" s="12" t="s">
        <v>227</v>
      </c>
      <c r="AE23" s="166">
        <f>MAX(DATEDIF(V19,W19,"ｍ")+1,DATEDIF(V18,W18,"ｍ")+1)</f>
        <v>1</v>
      </c>
      <c r="AF23" s="12" t="s">
        <v>228</v>
      </c>
      <c r="AG23" s="12"/>
      <c r="AH23" s="148"/>
      <c r="AI23" s="12"/>
    </row>
    <row r="24" spans="1:44" ht="21" customHeight="1" thickBot="1">
      <c r="B24" s="7"/>
      <c r="K24" s="147"/>
      <c r="R24" s="148"/>
      <c r="T24" s="5"/>
      <c r="Y24" s="151"/>
      <c r="Z24" s="152"/>
      <c r="AA24" s="152"/>
      <c r="AB24" s="152"/>
      <c r="AC24" s="152"/>
      <c r="AD24" s="152"/>
      <c r="AE24" s="152"/>
      <c r="AF24" s="152"/>
      <c r="AG24" s="152"/>
      <c r="AH24" s="153"/>
      <c r="AI24" s="12"/>
    </row>
    <row r="25" spans="1:44" ht="21" customHeight="1" thickBot="1">
      <c r="B25" s="7"/>
      <c r="K25" s="151"/>
      <c r="L25" s="152"/>
      <c r="M25" s="152"/>
      <c r="N25" s="152"/>
      <c r="O25" s="152"/>
      <c r="P25" s="152"/>
      <c r="Q25" s="152"/>
      <c r="R25" s="153"/>
      <c r="T25" s="5"/>
      <c r="Y25" s="12"/>
      <c r="Z25" s="12"/>
      <c r="AA25" s="12"/>
      <c r="AB25" s="12"/>
      <c r="AC25" s="12"/>
      <c r="AD25" s="12"/>
      <c r="AE25" s="12"/>
      <c r="AF25" s="12"/>
      <c r="AG25" s="12"/>
      <c r="AH25" s="12"/>
      <c r="AI25" s="12"/>
    </row>
    <row r="26" spans="1:44" ht="21" customHeight="1">
      <c r="B26" s="7"/>
      <c r="T26" s="5"/>
    </row>
    <row r="27" spans="1:44" ht="21" customHeight="1">
      <c r="B27" s="7"/>
      <c r="T27" s="5"/>
    </row>
    <row r="28" spans="1:44" ht="32.25" customHeight="1">
      <c r="A28" s="11" t="s">
        <v>204</v>
      </c>
      <c r="B28" s="14"/>
      <c r="C28" s="14"/>
      <c r="D28" s="14"/>
      <c r="E28" s="14"/>
      <c r="F28" s="14"/>
      <c r="G28" s="14"/>
      <c r="H28" s="14"/>
      <c r="I28" s="14"/>
      <c r="J28" s="14"/>
      <c r="K28" s="14"/>
      <c r="L28" s="14"/>
      <c r="M28" s="14"/>
      <c r="N28" s="14"/>
      <c r="O28" s="14"/>
    </row>
    <row r="29" spans="1:44" ht="32.25" customHeight="1" thickBot="1">
      <c r="A29" s="11" t="s">
        <v>250</v>
      </c>
      <c r="B29" s="14"/>
      <c r="C29" s="14"/>
      <c r="D29" s="14"/>
      <c r="E29" s="14"/>
      <c r="F29" s="14"/>
      <c r="G29" s="14"/>
      <c r="H29" s="14"/>
      <c r="I29" s="14"/>
      <c r="J29" s="14"/>
      <c r="K29" s="14"/>
      <c r="L29" s="14"/>
      <c r="M29" s="14"/>
      <c r="N29" s="14"/>
      <c r="O29" s="14"/>
    </row>
    <row r="30" spans="1:44" ht="35.25" customHeight="1" thickBot="1">
      <c r="B30" s="255" t="s">
        <v>67</v>
      </c>
      <c r="C30" s="256"/>
      <c r="D30" s="256"/>
      <c r="E30" s="257" t="s">
        <v>73</v>
      </c>
      <c r="F30" s="256"/>
      <c r="G30" s="256"/>
      <c r="H30" s="256"/>
      <c r="I30" s="256"/>
      <c r="J30" s="256"/>
      <c r="K30" s="256"/>
      <c r="L30" s="256"/>
      <c r="M30" s="256"/>
      <c r="N30" s="256"/>
      <c r="O30" s="256"/>
      <c r="P30" s="256"/>
      <c r="Q30" s="256"/>
      <c r="R30" s="256"/>
      <c r="S30" s="255" t="s">
        <v>74</v>
      </c>
      <c r="T30" s="256"/>
      <c r="U30" s="256"/>
      <c r="V30" s="256"/>
      <c r="W30" s="256"/>
      <c r="X30" s="256"/>
      <c r="Y30" s="256"/>
      <c r="Z30" s="256"/>
      <c r="AA30" s="256"/>
      <c r="AB30" s="256"/>
      <c r="AC30" s="256"/>
      <c r="AD30" s="256"/>
      <c r="AE30" s="256"/>
      <c r="AF30" s="256"/>
      <c r="AG30" s="256"/>
      <c r="AH30" s="256"/>
      <c r="AI30" s="256"/>
      <c r="AJ30" s="291"/>
    </row>
    <row r="31" spans="1:44" ht="60" customHeight="1">
      <c r="A31" s="5">
        <v>1</v>
      </c>
      <c r="B31" s="266"/>
      <c r="C31" s="267"/>
      <c r="D31" s="268"/>
      <c r="E31" s="258"/>
      <c r="F31" s="259"/>
      <c r="G31" s="259"/>
      <c r="H31" s="259"/>
      <c r="I31" s="259"/>
      <c r="J31" s="259"/>
      <c r="K31" s="259"/>
      <c r="L31" s="259"/>
      <c r="M31" s="259"/>
      <c r="N31" s="259"/>
      <c r="O31" s="259"/>
      <c r="P31" s="259"/>
      <c r="Q31" s="259"/>
      <c r="R31" s="259"/>
      <c r="S31" s="258"/>
      <c r="T31" s="259"/>
      <c r="U31" s="259"/>
      <c r="V31" s="259"/>
      <c r="W31" s="259"/>
      <c r="X31" s="259"/>
      <c r="Y31" s="259"/>
      <c r="Z31" s="259"/>
      <c r="AA31" s="259"/>
      <c r="AB31" s="259"/>
      <c r="AC31" s="259"/>
      <c r="AD31" s="259"/>
      <c r="AE31" s="259"/>
      <c r="AF31" s="259"/>
      <c r="AG31" s="259"/>
      <c r="AH31" s="259"/>
      <c r="AI31" s="259"/>
      <c r="AJ31" s="274"/>
    </row>
    <row r="32" spans="1:44" ht="60" customHeight="1">
      <c r="A32" s="5">
        <v>2</v>
      </c>
      <c r="B32" s="262"/>
      <c r="C32" s="263"/>
      <c r="D32" s="263"/>
      <c r="E32" s="260"/>
      <c r="F32" s="261"/>
      <c r="G32" s="261"/>
      <c r="H32" s="261"/>
      <c r="I32" s="261"/>
      <c r="J32" s="261"/>
      <c r="K32" s="261"/>
      <c r="L32" s="261"/>
      <c r="M32" s="261"/>
      <c r="N32" s="261"/>
      <c r="O32" s="261"/>
      <c r="P32" s="261"/>
      <c r="Q32" s="261"/>
      <c r="R32" s="261"/>
      <c r="S32" s="260"/>
      <c r="T32" s="261"/>
      <c r="U32" s="261"/>
      <c r="V32" s="261"/>
      <c r="W32" s="261"/>
      <c r="X32" s="261"/>
      <c r="Y32" s="261"/>
      <c r="Z32" s="261"/>
      <c r="AA32" s="261"/>
      <c r="AB32" s="261"/>
      <c r="AC32" s="261"/>
      <c r="AD32" s="261"/>
      <c r="AE32" s="261"/>
      <c r="AF32" s="261"/>
      <c r="AG32" s="261"/>
      <c r="AH32" s="261"/>
      <c r="AI32" s="261"/>
      <c r="AJ32" s="275"/>
    </row>
    <row r="33" spans="1:36" ht="60" customHeight="1">
      <c r="A33" s="5">
        <v>3</v>
      </c>
      <c r="B33" s="262"/>
      <c r="C33" s="263"/>
      <c r="D33" s="263"/>
      <c r="E33" s="260"/>
      <c r="F33" s="261"/>
      <c r="G33" s="261"/>
      <c r="H33" s="261"/>
      <c r="I33" s="261"/>
      <c r="J33" s="261"/>
      <c r="K33" s="261"/>
      <c r="L33" s="261"/>
      <c r="M33" s="261"/>
      <c r="N33" s="261"/>
      <c r="O33" s="261"/>
      <c r="P33" s="261"/>
      <c r="Q33" s="261"/>
      <c r="R33" s="261"/>
      <c r="S33" s="260"/>
      <c r="T33" s="261"/>
      <c r="U33" s="261"/>
      <c r="V33" s="261"/>
      <c r="W33" s="261"/>
      <c r="X33" s="261"/>
      <c r="Y33" s="261"/>
      <c r="Z33" s="261"/>
      <c r="AA33" s="261"/>
      <c r="AB33" s="261"/>
      <c r="AC33" s="261"/>
      <c r="AD33" s="261"/>
      <c r="AE33" s="261"/>
      <c r="AF33" s="261"/>
      <c r="AG33" s="261"/>
      <c r="AH33" s="261"/>
      <c r="AI33" s="261"/>
      <c r="AJ33" s="275"/>
    </row>
    <row r="34" spans="1:36" ht="60" customHeight="1">
      <c r="A34" s="5">
        <v>4</v>
      </c>
      <c r="B34" s="262"/>
      <c r="C34" s="263"/>
      <c r="D34" s="263"/>
      <c r="E34" s="260"/>
      <c r="F34" s="261"/>
      <c r="G34" s="261"/>
      <c r="H34" s="261"/>
      <c r="I34" s="261"/>
      <c r="J34" s="261"/>
      <c r="K34" s="261"/>
      <c r="L34" s="261"/>
      <c r="M34" s="261"/>
      <c r="N34" s="261"/>
      <c r="O34" s="261"/>
      <c r="P34" s="261"/>
      <c r="Q34" s="261"/>
      <c r="R34" s="261"/>
      <c r="S34" s="260"/>
      <c r="T34" s="261"/>
      <c r="U34" s="261"/>
      <c r="V34" s="261"/>
      <c r="W34" s="261"/>
      <c r="X34" s="261"/>
      <c r="Y34" s="261"/>
      <c r="Z34" s="261"/>
      <c r="AA34" s="261"/>
      <c r="AB34" s="261"/>
      <c r="AC34" s="261"/>
      <c r="AD34" s="261"/>
      <c r="AE34" s="261"/>
      <c r="AF34" s="261"/>
      <c r="AG34" s="261"/>
      <c r="AH34" s="261"/>
      <c r="AI34" s="261"/>
      <c r="AJ34" s="275"/>
    </row>
    <row r="35" spans="1:36" ht="60" customHeight="1" thickBot="1">
      <c r="A35" s="5">
        <v>5</v>
      </c>
      <c r="B35" s="339"/>
      <c r="C35" s="340"/>
      <c r="D35" s="340"/>
      <c r="E35" s="341"/>
      <c r="F35" s="342"/>
      <c r="G35" s="342"/>
      <c r="H35" s="342"/>
      <c r="I35" s="342"/>
      <c r="J35" s="342"/>
      <c r="K35" s="342"/>
      <c r="L35" s="342"/>
      <c r="M35" s="342"/>
      <c r="N35" s="342"/>
      <c r="O35" s="342"/>
      <c r="P35" s="342"/>
      <c r="Q35" s="342"/>
      <c r="R35" s="342"/>
      <c r="S35" s="341"/>
      <c r="T35" s="342"/>
      <c r="U35" s="342"/>
      <c r="V35" s="342"/>
      <c r="W35" s="342"/>
      <c r="X35" s="342"/>
      <c r="Y35" s="342"/>
      <c r="Z35" s="342"/>
      <c r="AA35" s="342"/>
      <c r="AB35" s="342"/>
      <c r="AC35" s="342"/>
      <c r="AD35" s="342"/>
      <c r="AE35" s="342"/>
      <c r="AF35" s="342"/>
      <c r="AG35" s="342"/>
      <c r="AH35" s="342"/>
      <c r="AI35" s="342"/>
      <c r="AJ35" s="343"/>
    </row>
    <row r="36" spans="1:36" ht="24.75" customHeight="1"/>
    <row r="37" spans="1:36" ht="28.5" customHeight="1">
      <c r="A37" s="15" t="s">
        <v>162</v>
      </c>
      <c r="B37" s="14"/>
      <c r="C37" s="14"/>
      <c r="D37" s="14"/>
      <c r="E37" s="14"/>
      <c r="F37" s="14"/>
      <c r="G37" s="14"/>
      <c r="H37" s="14"/>
      <c r="I37" s="14"/>
      <c r="J37" s="14"/>
      <c r="K37" s="14"/>
      <c r="L37" s="14"/>
      <c r="R37" s="16" t="s">
        <v>13</v>
      </c>
      <c r="T37" s="5"/>
    </row>
    <row r="38" spans="1:36" ht="28.5" customHeight="1">
      <c r="A38" s="20">
        <v>1</v>
      </c>
      <c r="B38" s="247" t="s">
        <v>53</v>
      </c>
      <c r="C38" s="247"/>
      <c r="D38" s="247"/>
      <c r="E38" s="247"/>
      <c r="F38" s="247"/>
      <c r="G38" s="247"/>
      <c r="H38" s="247"/>
      <c r="I38" s="247"/>
      <c r="J38" s="247"/>
      <c r="K38" s="247"/>
      <c r="L38" s="247"/>
      <c r="M38" s="247"/>
      <c r="N38" s="247"/>
      <c r="O38" s="247"/>
      <c r="P38" s="247"/>
      <c r="Q38" s="248"/>
      <c r="R38" s="98"/>
      <c r="T38" s="5"/>
    </row>
    <row r="39" spans="1:36" ht="28.5" customHeight="1">
      <c r="A39" s="20">
        <v>2</v>
      </c>
      <c r="B39" s="247" t="s">
        <v>98</v>
      </c>
      <c r="C39" s="247"/>
      <c r="D39" s="247"/>
      <c r="E39" s="247"/>
      <c r="F39" s="247"/>
      <c r="G39" s="247"/>
      <c r="H39" s="247"/>
      <c r="I39" s="247"/>
      <c r="J39" s="247"/>
      <c r="K39" s="247"/>
      <c r="L39" s="247"/>
      <c r="M39" s="247"/>
      <c r="N39" s="247"/>
      <c r="O39" s="247"/>
      <c r="P39" s="247"/>
      <c r="Q39" s="248"/>
      <c r="R39" s="98"/>
      <c r="T39" s="5"/>
    </row>
    <row r="40" spans="1:36" ht="28.5" customHeight="1">
      <c r="A40" s="20">
        <v>3</v>
      </c>
      <c r="B40" s="247" t="s">
        <v>52</v>
      </c>
      <c r="C40" s="247"/>
      <c r="D40" s="247"/>
      <c r="E40" s="247"/>
      <c r="F40" s="247"/>
      <c r="G40" s="247"/>
      <c r="H40" s="247"/>
      <c r="I40" s="247"/>
      <c r="J40" s="247"/>
      <c r="K40" s="247"/>
      <c r="L40" s="247"/>
      <c r="M40" s="247"/>
      <c r="N40" s="247"/>
      <c r="O40" s="247"/>
      <c r="P40" s="247"/>
      <c r="Q40" s="248"/>
      <c r="R40" s="98"/>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sheet="1" objects="1" scenarios="1" selectLockedCells="1"/>
  <protectedRanges>
    <protectedRange sqref="L7:R15 A1:K15 A28:AK339 L5:Q6 L1:R4 R5 S1:AK15" name="範囲1"/>
    <protectedRange sqref="AS17:BE21 A17:E19 A16:AK16 A22:J27 K20:M20 K25:P27 S22:X23 Q24:X27 Y26:AK27 Y20:AA20 Y25:AD25 AK24:AT24 AE24:AJ25 AK25:AV25 AJ22:AS23 A20:A21 D20:E21" name="範囲1_3"/>
    <protectedRange sqref="F17:J21 K17:M19 N24:P24 K21:M24 S17:X21 N17:R23 Y17:AA19 AB24:AD24 Y21:AA24 AB17:AF23 AJ17:AR21 AI17:AI23 AG17:AH23" name="範囲1_1_1"/>
    <protectedRange sqref="B20:C21" name="範囲1_2"/>
  </protectedRanges>
  <mergeCells count="64">
    <mergeCell ref="B38:Q38"/>
    <mergeCell ref="B39:Q39"/>
    <mergeCell ref="B40:Q40"/>
    <mergeCell ref="B17:E17"/>
    <mergeCell ref="F17:G17"/>
    <mergeCell ref="B20:C21"/>
    <mergeCell ref="D20:E20"/>
    <mergeCell ref="B34:D34"/>
    <mergeCell ref="E34:R34"/>
    <mergeCell ref="B30:D30"/>
    <mergeCell ref="E30:R30"/>
    <mergeCell ref="D21:E21"/>
    <mergeCell ref="B18:C19"/>
    <mergeCell ref="D18:E18"/>
    <mergeCell ref="D19:E19"/>
    <mergeCell ref="S34:AJ34"/>
    <mergeCell ref="B35:D35"/>
    <mergeCell ref="E35:R35"/>
    <mergeCell ref="S35:AJ35"/>
    <mergeCell ref="B32:D32"/>
    <mergeCell ref="E32:R32"/>
    <mergeCell ref="S32:AJ32"/>
    <mergeCell ref="B33:D33"/>
    <mergeCell ref="E33:R33"/>
    <mergeCell ref="S33:AJ33"/>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17:AR17"/>
    <mergeCell ref="AJ18:AR2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 ref="N5:Q5"/>
    <mergeCell ref="N6:Q6"/>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type="list" allowBlank="1" showInputMessage="1" showErrorMessage="1" sqref="J5">
      <formula1>"○"</formula1>
    </dataValidation>
    <dataValidation imeMode="halfAlpha" allowBlank="1" showInputMessage="1" showErrorMessage="1" sqref="U13:Y14 O13:O14 M13:M14"/>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17</xdr:col>
                    <xdr:colOff>304800</xdr:colOff>
                    <xdr:row>36</xdr:row>
                    <xdr:rowOff>390525</xdr:rowOff>
                  </from>
                  <to>
                    <xdr:col>17</xdr:col>
                    <xdr:colOff>676275</xdr:colOff>
                    <xdr:row>38</xdr:row>
                    <xdr:rowOff>66675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'「費用の概要、積算内訳」記載例'!$C$19:$C$23</xm:f>
          </x14:formula1>
          <xm:sqref>B31:D35</xm:sqref>
        </x14:dataValidation>
        <x14:dataValidation type="list" allowBlank="1" showInputMessage="1" showErrorMessage="1">
          <x14:formula1>
            <xm:f>【非表示】基準額!$L$4:$L$38</xm:f>
          </x14:formula1>
          <xm:sqref>H13:J14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N45"/>
  <sheetViews>
    <sheetView showGridLines="0" view="pageBreakPreview" topLeftCell="A28" zoomScale="70" zoomScaleNormal="70" zoomScaleSheetLayoutView="70" zoomScalePageLayoutView="70" workbookViewId="0">
      <selection activeCell="I4" sqref="I4:J4"/>
    </sheetView>
  </sheetViews>
  <sheetFormatPr defaultRowHeight="14.25" outlineLevelRow="1" outlineLevelCol="1"/>
  <cols>
    <col min="1" max="2" width="4.625" style="79" customWidth="1"/>
    <col min="3" max="3" width="13.875" style="79" customWidth="1"/>
    <col min="4" max="4" width="3.875" style="79" customWidth="1"/>
    <col min="5" max="5" width="35.625" style="79" customWidth="1"/>
    <col min="6" max="6" width="23.25" style="79" customWidth="1"/>
    <col min="7" max="8" width="16.375" style="79" hidden="1" customWidth="1" outlineLevel="1"/>
    <col min="9" max="9" width="60.875" style="79" customWidth="1" collapsed="1"/>
    <col min="10" max="10" width="27.5" style="79" customWidth="1"/>
    <col min="11" max="11" width="26.125" style="79" customWidth="1"/>
    <col min="12" max="12" width="15.5" style="79" customWidth="1"/>
    <col min="13" max="13" width="49.125" style="79" customWidth="1"/>
    <col min="14" max="14" width="15.75" style="79" customWidth="1"/>
    <col min="15" max="15" width="2.25" style="79" customWidth="1"/>
    <col min="16" max="16384" width="9" style="79"/>
  </cols>
  <sheetData>
    <row r="1" spans="1:14" ht="62.25" customHeight="1">
      <c r="A1" s="76" t="s">
        <v>186</v>
      </c>
      <c r="B1" s="77"/>
      <c r="C1" s="78"/>
      <c r="I1" s="80"/>
      <c r="K1" s="81"/>
      <c r="L1" s="82"/>
      <c r="M1" s="81"/>
    </row>
    <row r="2" spans="1:14" ht="55.5" customHeight="1">
      <c r="A2" s="47" t="s">
        <v>160</v>
      </c>
      <c r="B2" s="46"/>
      <c r="C2" s="45"/>
      <c r="D2" s="45"/>
      <c r="E2" s="45"/>
      <c r="F2" s="45"/>
      <c r="G2" s="45"/>
      <c r="H2" s="45"/>
      <c r="I2" s="45"/>
      <c r="J2" s="45"/>
      <c r="K2" s="44"/>
      <c r="L2" s="44"/>
      <c r="M2" s="44"/>
      <c r="N2" s="43"/>
    </row>
    <row r="3" spans="1:14" ht="30" customHeight="1">
      <c r="A3" s="42"/>
      <c r="B3" s="41"/>
      <c r="C3" s="40"/>
      <c r="D3" s="40"/>
      <c r="E3" s="40"/>
      <c r="F3" s="40"/>
      <c r="G3" s="40"/>
      <c r="H3" s="40"/>
      <c r="I3" s="366" t="s">
        <v>159</v>
      </c>
      <c r="J3" s="367"/>
      <c r="K3" s="367"/>
      <c r="L3" s="367"/>
      <c r="M3" s="367"/>
      <c r="N3" s="368"/>
    </row>
    <row r="4" spans="1:14" ht="387" customHeight="1">
      <c r="A4" s="39"/>
      <c r="B4" s="38"/>
      <c r="C4" s="369" t="s">
        <v>158</v>
      </c>
      <c r="D4" s="370"/>
      <c r="E4" s="370"/>
      <c r="F4" s="371"/>
      <c r="G4" s="374" t="s">
        <v>215</v>
      </c>
      <c r="H4" s="374"/>
      <c r="I4" s="375" t="s">
        <v>214</v>
      </c>
      <c r="J4" s="376"/>
      <c r="K4" s="377" t="s">
        <v>213</v>
      </c>
      <c r="L4" s="378"/>
      <c r="M4" s="381" t="s">
        <v>212</v>
      </c>
      <c r="N4" s="381"/>
    </row>
    <row r="5" spans="1:14" ht="42.75" customHeight="1">
      <c r="A5" s="37"/>
      <c r="B5" s="36"/>
      <c r="C5" s="372"/>
      <c r="D5" s="372"/>
      <c r="E5" s="372"/>
      <c r="F5" s="373"/>
      <c r="G5" s="141" t="s">
        <v>211</v>
      </c>
      <c r="H5" s="141" t="s">
        <v>210</v>
      </c>
      <c r="I5" s="382" t="s">
        <v>157</v>
      </c>
      <c r="J5" s="383"/>
      <c r="K5" s="379"/>
      <c r="L5" s="380"/>
      <c r="M5" s="384" t="s">
        <v>157</v>
      </c>
      <c r="N5" s="384"/>
    </row>
    <row r="6" spans="1:14" ht="36" customHeight="1">
      <c r="A6" s="30"/>
      <c r="B6" s="29"/>
      <c r="C6" s="385" t="s">
        <v>156</v>
      </c>
      <c r="D6" s="126">
        <v>1</v>
      </c>
      <c r="E6" s="365" t="s">
        <v>155</v>
      </c>
      <c r="F6" s="126" t="s">
        <v>152</v>
      </c>
      <c r="G6" s="140">
        <v>5365</v>
      </c>
      <c r="H6" s="139"/>
      <c r="I6" s="35">
        <f>ROUND(G6*10%,0)</f>
        <v>537</v>
      </c>
      <c r="J6" s="24" t="s">
        <v>135</v>
      </c>
      <c r="K6" s="25">
        <v>537</v>
      </c>
      <c r="L6" s="34" t="s">
        <v>135</v>
      </c>
      <c r="M6" s="25">
        <f>ROUND(G6*5%,0)</f>
        <v>268</v>
      </c>
      <c r="N6" s="24" t="s">
        <v>135</v>
      </c>
    </row>
    <row r="7" spans="1:14" ht="36" customHeight="1">
      <c r="A7" s="30"/>
      <c r="B7" s="29"/>
      <c r="C7" s="385"/>
      <c r="D7" s="126">
        <v>2</v>
      </c>
      <c r="E7" s="365"/>
      <c r="F7" s="126" t="s">
        <v>151</v>
      </c>
      <c r="G7" s="136">
        <v>6836</v>
      </c>
      <c r="H7" s="135"/>
      <c r="I7" s="26">
        <f t="shared" ref="I7:I13" si="0">ROUND(G7*10%,0)</f>
        <v>684</v>
      </c>
      <c r="J7" s="24" t="s">
        <v>135</v>
      </c>
      <c r="K7" s="25">
        <v>684</v>
      </c>
      <c r="L7" s="34" t="s">
        <v>135</v>
      </c>
      <c r="M7" s="25">
        <f t="shared" ref="M7:M13" si="1">ROUND(G7*5%,0)</f>
        <v>342</v>
      </c>
      <c r="N7" s="24" t="s">
        <v>135</v>
      </c>
    </row>
    <row r="8" spans="1:14" ht="36" customHeight="1">
      <c r="A8" s="30"/>
      <c r="B8" s="29"/>
      <c r="C8" s="385"/>
      <c r="D8" s="126">
        <v>3</v>
      </c>
      <c r="E8" s="365"/>
      <c r="F8" s="126" t="s">
        <v>150</v>
      </c>
      <c r="G8" s="136">
        <v>8894</v>
      </c>
      <c r="H8" s="135"/>
      <c r="I8" s="26">
        <f t="shared" si="0"/>
        <v>889</v>
      </c>
      <c r="J8" s="24" t="s">
        <v>135</v>
      </c>
      <c r="K8" s="25">
        <v>889</v>
      </c>
      <c r="L8" s="34" t="s">
        <v>135</v>
      </c>
      <c r="M8" s="25">
        <f t="shared" si="1"/>
        <v>445</v>
      </c>
      <c r="N8" s="24" t="s">
        <v>135</v>
      </c>
    </row>
    <row r="9" spans="1:14" ht="36" customHeight="1">
      <c r="A9" s="30"/>
      <c r="B9" s="29"/>
      <c r="C9" s="385"/>
      <c r="D9" s="126">
        <v>4</v>
      </c>
      <c r="E9" s="386" t="s">
        <v>17</v>
      </c>
      <c r="F9" s="386"/>
      <c r="G9" s="136">
        <v>2306</v>
      </c>
      <c r="H9" s="135"/>
      <c r="I9" s="26">
        <f t="shared" si="0"/>
        <v>231</v>
      </c>
      <c r="J9" s="24" t="s">
        <v>135</v>
      </c>
      <c r="K9" s="25">
        <v>231</v>
      </c>
      <c r="L9" s="34" t="s">
        <v>135</v>
      </c>
      <c r="M9" s="25">
        <f t="shared" si="1"/>
        <v>115</v>
      </c>
      <c r="N9" s="24" t="s">
        <v>135</v>
      </c>
    </row>
    <row r="10" spans="1:14" ht="36" customHeight="1">
      <c r="A10" s="30"/>
      <c r="B10" s="29"/>
      <c r="C10" s="385"/>
      <c r="D10" s="126">
        <v>5</v>
      </c>
      <c r="E10" s="365" t="s">
        <v>154</v>
      </c>
      <c r="F10" s="365"/>
      <c r="G10" s="136">
        <v>2259</v>
      </c>
      <c r="H10" s="135"/>
      <c r="I10" s="26">
        <f t="shared" si="0"/>
        <v>226</v>
      </c>
      <c r="J10" s="24" t="s">
        <v>135</v>
      </c>
      <c r="K10" s="25">
        <v>226</v>
      </c>
      <c r="L10" s="34" t="s">
        <v>135</v>
      </c>
      <c r="M10" s="25">
        <f t="shared" si="1"/>
        <v>113</v>
      </c>
      <c r="N10" s="24" t="s">
        <v>135</v>
      </c>
    </row>
    <row r="11" spans="1:14" ht="36" customHeight="1">
      <c r="A11" s="30"/>
      <c r="B11" s="29"/>
      <c r="C11" s="385"/>
      <c r="D11" s="126">
        <v>6</v>
      </c>
      <c r="E11" s="365" t="s">
        <v>153</v>
      </c>
      <c r="F11" s="126" t="s">
        <v>152</v>
      </c>
      <c r="G11" s="136">
        <v>5644</v>
      </c>
      <c r="H11" s="135"/>
      <c r="I11" s="26">
        <f t="shared" si="0"/>
        <v>564</v>
      </c>
      <c r="J11" s="24" t="s">
        <v>135</v>
      </c>
      <c r="K11" s="25">
        <v>564</v>
      </c>
      <c r="L11" s="34" t="s">
        <v>135</v>
      </c>
      <c r="M11" s="25">
        <f t="shared" si="1"/>
        <v>282</v>
      </c>
      <c r="N11" s="24" t="s">
        <v>135</v>
      </c>
    </row>
    <row r="12" spans="1:14" ht="36" customHeight="1">
      <c r="A12" s="30"/>
      <c r="B12" s="29"/>
      <c r="C12" s="385"/>
      <c r="D12" s="126">
        <v>7</v>
      </c>
      <c r="E12" s="365"/>
      <c r="F12" s="126" t="s">
        <v>151</v>
      </c>
      <c r="G12" s="135">
        <v>7095</v>
      </c>
      <c r="H12" s="135"/>
      <c r="I12" s="26">
        <f t="shared" si="0"/>
        <v>710</v>
      </c>
      <c r="J12" s="24" t="s">
        <v>135</v>
      </c>
      <c r="K12" s="25">
        <v>710</v>
      </c>
      <c r="L12" s="34" t="s">
        <v>135</v>
      </c>
      <c r="M12" s="25">
        <f t="shared" si="1"/>
        <v>355</v>
      </c>
      <c r="N12" s="24" t="s">
        <v>135</v>
      </c>
    </row>
    <row r="13" spans="1:14" ht="36" customHeight="1">
      <c r="A13" s="30"/>
      <c r="B13" s="29"/>
      <c r="C13" s="385"/>
      <c r="D13" s="126">
        <v>8</v>
      </c>
      <c r="E13" s="365"/>
      <c r="F13" s="126" t="s">
        <v>150</v>
      </c>
      <c r="G13" s="135">
        <v>11334</v>
      </c>
      <c r="H13" s="135"/>
      <c r="I13" s="26">
        <f t="shared" si="0"/>
        <v>1133</v>
      </c>
      <c r="J13" s="24" t="s">
        <v>135</v>
      </c>
      <c r="K13" s="25">
        <v>1133</v>
      </c>
      <c r="L13" s="34" t="s">
        <v>135</v>
      </c>
      <c r="M13" s="25">
        <f t="shared" si="1"/>
        <v>567</v>
      </c>
      <c r="N13" s="24" t="s">
        <v>135</v>
      </c>
    </row>
    <row r="14" spans="1:14" ht="36" customHeight="1">
      <c r="A14" s="30"/>
      <c r="B14" s="29"/>
      <c r="C14" s="127" t="s">
        <v>149</v>
      </c>
      <c r="D14" s="126">
        <v>9</v>
      </c>
      <c r="E14" s="365" t="s">
        <v>148</v>
      </c>
      <c r="F14" s="365"/>
      <c r="G14" s="135">
        <v>4440</v>
      </c>
      <c r="H14" s="134">
        <v>16.600000000000001</v>
      </c>
      <c r="I14" s="26">
        <f>ROUND(G14/H14*10%,0)</f>
        <v>27</v>
      </c>
      <c r="J14" s="24" t="s">
        <v>128</v>
      </c>
      <c r="K14" s="25" t="s">
        <v>129</v>
      </c>
      <c r="L14" s="24"/>
      <c r="M14" s="25">
        <f>ROUND(G14/H14*5%,0)</f>
        <v>13</v>
      </c>
      <c r="N14" s="24" t="s">
        <v>128</v>
      </c>
    </row>
    <row r="15" spans="1:14" ht="36" customHeight="1">
      <c r="A15" s="30"/>
      <c r="B15" s="29"/>
      <c r="C15" s="385" t="s">
        <v>147</v>
      </c>
      <c r="D15" s="126">
        <v>10</v>
      </c>
      <c r="E15" s="365" t="s">
        <v>146</v>
      </c>
      <c r="F15" s="365"/>
      <c r="G15" s="136">
        <v>2464</v>
      </c>
      <c r="H15" s="135"/>
      <c r="I15" s="26">
        <f>ROUND(G15*10%*1.3,0)</f>
        <v>320</v>
      </c>
      <c r="J15" s="24" t="s">
        <v>135</v>
      </c>
      <c r="K15" s="25" t="s">
        <v>129</v>
      </c>
      <c r="L15" s="24"/>
      <c r="M15" s="25">
        <f>ROUND(G15*5%*1.3,0)</f>
        <v>160</v>
      </c>
      <c r="N15" s="24" t="s">
        <v>135</v>
      </c>
    </row>
    <row r="16" spans="1:14" ht="36" customHeight="1">
      <c r="A16" s="30"/>
      <c r="B16" s="29"/>
      <c r="C16" s="385"/>
      <c r="D16" s="126">
        <v>11</v>
      </c>
      <c r="E16" s="365" t="s">
        <v>145</v>
      </c>
      <c r="F16" s="365"/>
      <c r="G16" s="136">
        <v>2604</v>
      </c>
      <c r="H16" s="135"/>
      <c r="I16" s="26">
        <f t="shared" ref="I16:I21" si="2">ROUND(G16*10%*1.3,0)</f>
        <v>339</v>
      </c>
      <c r="J16" s="24" t="s">
        <v>135</v>
      </c>
      <c r="K16" s="25" t="s">
        <v>129</v>
      </c>
      <c r="L16" s="24"/>
      <c r="M16" s="25">
        <f t="shared" ref="M16:M23" si="3">ROUND(G16*5%*1.3,0)</f>
        <v>169</v>
      </c>
      <c r="N16" s="24" t="s">
        <v>135</v>
      </c>
    </row>
    <row r="17" spans="1:14" ht="36" customHeight="1">
      <c r="A17" s="30"/>
      <c r="B17" s="29"/>
      <c r="C17" s="385"/>
      <c r="D17" s="126">
        <v>12</v>
      </c>
      <c r="E17" s="365" t="s">
        <v>144</v>
      </c>
      <c r="F17" s="365"/>
      <c r="G17" s="136">
        <v>2395</v>
      </c>
      <c r="H17" s="135"/>
      <c r="I17" s="26">
        <f t="shared" si="2"/>
        <v>311</v>
      </c>
      <c r="J17" s="24" t="s">
        <v>135</v>
      </c>
      <c r="K17" s="25" t="s">
        <v>129</v>
      </c>
      <c r="L17" s="24"/>
      <c r="M17" s="25">
        <f t="shared" si="3"/>
        <v>156</v>
      </c>
      <c r="N17" s="24" t="s">
        <v>135</v>
      </c>
    </row>
    <row r="18" spans="1:14" ht="36" customHeight="1">
      <c r="A18" s="30"/>
      <c r="B18" s="29"/>
      <c r="C18" s="385"/>
      <c r="D18" s="126">
        <v>13</v>
      </c>
      <c r="E18" s="365" t="s">
        <v>143</v>
      </c>
      <c r="F18" s="365"/>
      <c r="G18" s="136">
        <v>1050</v>
      </c>
      <c r="H18" s="135"/>
      <c r="I18" s="26">
        <f t="shared" si="2"/>
        <v>137</v>
      </c>
      <c r="J18" s="24" t="s">
        <v>135</v>
      </c>
      <c r="K18" s="25" t="s">
        <v>129</v>
      </c>
      <c r="L18" s="24"/>
      <c r="M18" s="25">
        <f t="shared" si="3"/>
        <v>68</v>
      </c>
      <c r="N18" s="24" t="s">
        <v>135</v>
      </c>
    </row>
    <row r="19" spans="1:14" ht="36" customHeight="1">
      <c r="A19" s="30"/>
      <c r="B19" s="29"/>
      <c r="C19" s="385"/>
      <c r="D19" s="126">
        <v>14</v>
      </c>
      <c r="E19" s="365" t="s">
        <v>142</v>
      </c>
      <c r="F19" s="365"/>
      <c r="G19" s="136">
        <v>3904</v>
      </c>
      <c r="H19" s="135"/>
      <c r="I19" s="26">
        <f t="shared" si="2"/>
        <v>508</v>
      </c>
      <c r="J19" s="24" t="s">
        <v>135</v>
      </c>
      <c r="K19" s="25" t="s">
        <v>129</v>
      </c>
      <c r="L19" s="24"/>
      <c r="M19" s="25">
        <f t="shared" si="3"/>
        <v>254</v>
      </c>
      <c r="N19" s="24" t="s">
        <v>135</v>
      </c>
    </row>
    <row r="20" spans="1:14" ht="36" customHeight="1">
      <c r="A20" s="30"/>
      <c r="B20" s="29"/>
      <c r="C20" s="385"/>
      <c r="D20" s="126">
        <v>15</v>
      </c>
      <c r="E20" s="365" t="s">
        <v>141</v>
      </c>
      <c r="F20" s="365"/>
      <c r="G20" s="136">
        <v>1566</v>
      </c>
      <c r="H20" s="135"/>
      <c r="I20" s="26">
        <f t="shared" si="2"/>
        <v>204</v>
      </c>
      <c r="J20" s="24" t="s">
        <v>135</v>
      </c>
      <c r="K20" s="25" t="s">
        <v>129</v>
      </c>
      <c r="L20" s="24"/>
      <c r="M20" s="25">
        <f t="shared" si="3"/>
        <v>102</v>
      </c>
      <c r="N20" s="24" t="s">
        <v>135</v>
      </c>
    </row>
    <row r="21" spans="1:14" ht="36" customHeight="1">
      <c r="A21" s="30"/>
      <c r="B21" s="29"/>
      <c r="C21" s="385"/>
      <c r="D21" s="126">
        <v>16</v>
      </c>
      <c r="E21" s="365" t="s">
        <v>140</v>
      </c>
      <c r="F21" s="365"/>
      <c r="G21" s="136">
        <v>1141</v>
      </c>
      <c r="H21" s="135"/>
      <c r="I21" s="26">
        <f t="shared" si="2"/>
        <v>148</v>
      </c>
      <c r="J21" s="24" t="s">
        <v>135</v>
      </c>
      <c r="K21" s="25" t="s">
        <v>129</v>
      </c>
      <c r="L21" s="24"/>
      <c r="M21" s="25">
        <f t="shared" si="3"/>
        <v>74</v>
      </c>
      <c r="N21" s="24" t="s">
        <v>135</v>
      </c>
    </row>
    <row r="22" spans="1:14" s="33" customFormat="1" ht="36" customHeight="1" outlineLevel="1">
      <c r="A22" s="30"/>
      <c r="B22" s="29"/>
      <c r="C22" s="385"/>
      <c r="D22" s="126">
        <v>17</v>
      </c>
      <c r="E22" s="365" t="s">
        <v>139</v>
      </c>
      <c r="F22" s="365"/>
      <c r="G22" s="136">
        <v>4335</v>
      </c>
      <c r="H22" s="135"/>
      <c r="I22" s="25" t="s">
        <v>129</v>
      </c>
      <c r="J22" s="24"/>
      <c r="K22" s="25" t="s">
        <v>129</v>
      </c>
      <c r="L22" s="24"/>
      <c r="M22" s="25">
        <f t="shared" si="3"/>
        <v>282</v>
      </c>
      <c r="N22" s="24" t="s">
        <v>135</v>
      </c>
    </row>
    <row r="23" spans="1:14" s="83" customFormat="1" ht="36" customHeight="1" outlineLevel="1">
      <c r="A23" s="32"/>
      <c r="B23" s="31"/>
      <c r="C23" s="385"/>
      <c r="D23" s="126">
        <v>18</v>
      </c>
      <c r="E23" s="387" t="s">
        <v>30</v>
      </c>
      <c r="F23" s="387"/>
      <c r="G23" s="138">
        <v>252.12364423314503</v>
      </c>
      <c r="H23" s="137"/>
      <c r="I23" s="26">
        <f t="shared" ref="I23" si="4">G23*10%*1.3</f>
        <v>32.776073750308854</v>
      </c>
      <c r="J23" s="24" t="s">
        <v>135</v>
      </c>
      <c r="K23" s="25" t="s">
        <v>129</v>
      </c>
      <c r="L23" s="24"/>
      <c r="M23" s="25">
        <f t="shared" si="3"/>
        <v>16</v>
      </c>
      <c r="N23" s="24" t="s">
        <v>135</v>
      </c>
    </row>
    <row r="24" spans="1:14" ht="36" customHeight="1">
      <c r="A24" s="30"/>
      <c r="B24" s="29"/>
      <c r="C24" s="388" t="s">
        <v>138</v>
      </c>
      <c r="D24" s="126">
        <v>19</v>
      </c>
      <c r="E24" s="365" t="s">
        <v>137</v>
      </c>
      <c r="F24" s="365"/>
      <c r="G24" s="136">
        <v>4746</v>
      </c>
      <c r="H24" s="135"/>
      <c r="I24" s="26">
        <f>ROUND(G24*10%,0)</f>
        <v>475</v>
      </c>
      <c r="J24" s="24" t="s">
        <v>135</v>
      </c>
      <c r="K24" s="25" t="s">
        <v>129</v>
      </c>
      <c r="L24" s="24"/>
      <c r="M24" s="25">
        <f>ROUND(G24*5%,0)</f>
        <v>237</v>
      </c>
      <c r="N24" s="24" t="s">
        <v>135</v>
      </c>
    </row>
    <row r="25" spans="1:14" ht="36" customHeight="1">
      <c r="A25" s="30"/>
      <c r="B25" s="29"/>
      <c r="C25" s="388"/>
      <c r="D25" s="126">
        <v>20</v>
      </c>
      <c r="E25" s="365" t="s">
        <v>136</v>
      </c>
      <c r="F25" s="365"/>
      <c r="G25" s="136">
        <v>6383</v>
      </c>
      <c r="H25" s="135"/>
      <c r="I25" s="26">
        <f>ROUND(G25*10%,0)</f>
        <v>638</v>
      </c>
      <c r="J25" s="24" t="s">
        <v>135</v>
      </c>
      <c r="K25" s="25" t="s">
        <v>129</v>
      </c>
      <c r="L25" s="24"/>
      <c r="M25" s="25">
        <f>ROUND(G25*5%,0)</f>
        <v>319</v>
      </c>
      <c r="N25" s="24" t="s">
        <v>135</v>
      </c>
    </row>
    <row r="26" spans="1:14" ht="36" customHeight="1">
      <c r="A26" s="30"/>
      <c r="B26" s="29"/>
      <c r="C26" s="388" t="s">
        <v>134</v>
      </c>
      <c r="D26" s="126">
        <v>21</v>
      </c>
      <c r="E26" s="365" t="s">
        <v>33</v>
      </c>
      <c r="F26" s="365"/>
      <c r="G26" s="136">
        <v>26260</v>
      </c>
      <c r="H26" s="134">
        <v>69.8</v>
      </c>
      <c r="I26" s="26">
        <f>ROUND(G26/H26*10%,0)</f>
        <v>38</v>
      </c>
      <c r="J26" s="24" t="s">
        <v>128</v>
      </c>
      <c r="K26" s="25" t="s">
        <v>129</v>
      </c>
      <c r="L26" s="24"/>
      <c r="M26" s="25">
        <f>ROUND(G26/H26*5%,0)</f>
        <v>19</v>
      </c>
      <c r="N26" s="24" t="s">
        <v>128</v>
      </c>
    </row>
    <row r="27" spans="1:14" ht="36" customHeight="1">
      <c r="A27" s="30"/>
      <c r="B27" s="29"/>
      <c r="C27" s="388"/>
      <c r="D27" s="126">
        <v>22</v>
      </c>
      <c r="E27" s="365" t="s">
        <v>34</v>
      </c>
      <c r="F27" s="365"/>
      <c r="G27" s="136">
        <v>10182</v>
      </c>
      <c r="H27" s="134">
        <v>25.5</v>
      </c>
      <c r="I27" s="26">
        <f t="shared" ref="I27:I33" si="5">ROUND(G27/H27*10%,0)</f>
        <v>40</v>
      </c>
      <c r="J27" s="24" t="s">
        <v>128</v>
      </c>
      <c r="K27" s="25" t="s">
        <v>129</v>
      </c>
      <c r="L27" s="24"/>
      <c r="M27" s="25">
        <f t="shared" ref="M27:M33" si="6">ROUND(G27/H27*5%,0)</f>
        <v>20</v>
      </c>
      <c r="N27" s="24" t="s">
        <v>128</v>
      </c>
    </row>
    <row r="28" spans="1:14" ht="36" customHeight="1">
      <c r="A28" s="30"/>
      <c r="B28" s="29"/>
      <c r="C28" s="388"/>
      <c r="D28" s="126">
        <v>23</v>
      </c>
      <c r="E28" s="365" t="s">
        <v>35</v>
      </c>
      <c r="F28" s="365"/>
      <c r="G28" s="136">
        <v>33213</v>
      </c>
      <c r="H28" s="134">
        <v>88.3</v>
      </c>
      <c r="I28" s="26">
        <f t="shared" si="5"/>
        <v>38</v>
      </c>
      <c r="J28" s="24" t="s">
        <v>128</v>
      </c>
      <c r="K28" s="25" t="s">
        <v>129</v>
      </c>
      <c r="L28" s="24"/>
      <c r="M28" s="25">
        <f t="shared" si="6"/>
        <v>19</v>
      </c>
      <c r="N28" s="24" t="s">
        <v>128</v>
      </c>
    </row>
    <row r="29" spans="1:14" ht="36" customHeight="1">
      <c r="A29" s="30"/>
      <c r="B29" s="29"/>
      <c r="C29" s="388"/>
      <c r="D29" s="126">
        <v>24</v>
      </c>
      <c r="E29" s="365" t="s">
        <v>133</v>
      </c>
      <c r="F29" s="365"/>
      <c r="G29" s="136">
        <v>32943</v>
      </c>
      <c r="H29" s="134">
        <v>68.900000000000006</v>
      </c>
      <c r="I29" s="26">
        <f t="shared" si="5"/>
        <v>48</v>
      </c>
      <c r="J29" s="24" t="s">
        <v>128</v>
      </c>
      <c r="K29" s="25" t="s">
        <v>129</v>
      </c>
      <c r="L29" s="24"/>
      <c r="M29" s="25">
        <f t="shared" si="6"/>
        <v>24</v>
      </c>
      <c r="N29" s="24" t="s">
        <v>128</v>
      </c>
    </row>
    <row r="30" spans="1:14" ht="36" customHeight="1">
      <c r="A30" s="30"/>
      <c r="B30" s="29"/>
      <c r="C30" s="388"/>
      <c r="D30" s="126">
        <v>25</v>
      </c>
      <c r="E30" s="365" t="s">
        <v>132</v>
      </c>
      <c r="F30" s="365"/>
      <c r="G30" s="136">
        <v>29098</v>
      </c>
      <c r="H30" s="134">
        <v>68.2</v>
      </c>
      <c r="I30" s="26">
        <f t="shared" si="5"/>
        <v>43</v>
      </c>
      <c r="J30" s="24" t="s">
        <v>128</v>
      </c>
      <c r="K30" s="25" t="s">
        <v>129</v>
      </c>
      <c r="L30" s="24"/>
      <c r="M30" s="25">
        <f t="shared" si="6"/>
        <v>21</v>
      </c>
      <c r="N30" s="24" t="s">
        <v>128</v>
      </c>
    </row>
    <row r="31" spans="1:14" ht="36" customHeight="1">
      <c r="A31" s="30"/>
      <c r="B31" s="29"/>
      <c r="C31" s="388"/>
      <c r="D31" s="126">
        <v>26</v>
      </c>
      <c r="E31" s="365" t="s">
        <v>38</v>
      </c>
      <c r="F31" s="365"/>
      <c r="G31" s="136">
        <v>5499</v>
      </c>
      <c r="H31" s="134">
        <v>15.1</v>
      </c>
      <c r="I31" s="26">
        <f t="shared" si="5"/>
        <v>36</v>
      </c>
      <c r="J31" s="24" t="s">
        <v>128</v>
      </c>
      <c r="K31" s="25" t="s">
        <v>129</v>
      </c>
      <c r="L31" s="24"/>
      <c r="M31" s="25">
        <f t="shared" si="6"/>
        <v>18</v>
      </c>
      <c r="N31" s="24" t="s">
        <v>128</v>
      </c>
    </row>
    <row r="32" spans="1:14" ht="36" customHeight="1">
      <c r="A32" s="30"/>
      <c r="B32" s="29"/>
      <c r="C32" s="388"/>
      <c r="D32" s="126">
        <v>27</v>
      </c>
      <c r="E32" s="393" t="s">
        <v>131</v>
      </c>
      <c r="F32" s="393"/>
      <c r="G32" s="135">
        <v>21621</v>
      </c>
      <c r="H32" s="134">
        <v>57.8</v>
      </c>
      <c r="I32" s="26">
        <f t="shared" si="5"/>
        <v>37</v>
      </c>
      <c r="J32" s="24" t="s">
        <v>128</v>
      </c>
      <c r="K32" s="25" t="s">
        <v>129</v>
      </c>
      <c r="L32" s="24"/>
      <c r="M32" s="25">
        <f t="shared" si="6"/>
        <v>19</v>
      </c>
      <c r="N32" s="24" t="s">
        <v>128</v>
      </c>
    </row>
    <row r="33" spans="1:14" ht="36" customHeight="1">
      <c r="A33" s="28"/>
      <c r="B33" s="27"/>
      <c r="C33" s="388"/>
      <c r="D33" s="126">
        <v>28</v>
      </c>
      <c r="E33" s="393" t="s">
        <v>130</v>
      </c>
      <c r="F33" s="393"/>
      <c r="G33" s="135">
        <v>8293</v>
      </c>
      <c r="H33" s="134">
        <v>23.4</v>
      </c>
      <c r="I33" s="26">
        <f t="shared" si="5"/>
        <v>35</v>
      </c>
      <c r="J33" s="24" t="s">
        <v>128</v>
      </c>
      <c r="K33" s="25" t="s">
        <v>129</v>
      </c>
      <c r="L33" s="24"/>
      <c r="M33" s="25">
        <f t="shared" si="6"/>
        <v>18</v>
      </c>
      <c r="N33" s="24" t="s">
        <v>128</v>
      </c>
    </row>
    <row r="34" spans="1:14" ht="409.5" customHeight="1">
      <c r="A34" s="394" t="s">
        <v>56</v>
      </c>
      <c r="B34" s="395"/>
      <c r="C34" s="395"/>
      <c r="D34" s="395"/>
      <c r="E34" s="395"/>
      <c r="F34" s="396"/>
      <c r="G34" s="133"/>
      <c r="H34" s="132"/>
      <c r="I34" s="400" t="s">
        <v>209</v>
      </c>
      <c r="J34" s="401"/>
      <c r="K34" s="404" t="s">
        <v>208</v>
      </c>
      <c r="L34" s="405"/>
      <c r="M34" s="404" t="s">
        <v>127</v>
      </c>
      <c r="N34" s="405"/>
    </row>
    <row r="35" spans="1:14" ht="95.25" customHeight="1">
      <c r="A35" s="397"/>
      <c r="B35" s="398"/>
      <c r="C35" s="398"/>
      <c r="D35" s="398"/>
      <c r="E35" s="398"/>
      <c r="F35" s="399"/>
      <c r="G35" s="133"/>
      <c r="H35" s="132"/>
      <c r="I35" s="402"/>
      <c r="J35" s="403"/>
      <c r="K35" s="406"/>
      <c r="L35" s="407"/>
      <c r="M35" s="406"/>
      <c r="N35" s="407"/>
    </row>
    <row r="36" spans="1:14" ht="83.25" customHeight="1">
      <c r="A36" s="389" t="s">
        <v>126</v>
      </c>
      <c r="B36" s="390"/>
      <c r="C36" s="390"/>
      <c r="D36" s="390"/>
      <c r="E36" s="390"/>
      <c r="F36" s="391"/>
      <c r="G36" s="131"/>
      <c r="H36" s="130"/>
      <c r="I36" s="392" t="s">
        <v>207</v>
      </c>
      <c r="J36" s="392"/>
      <c r="K36" s="392"/>
      <c r="L36" s="392"/>
      <c r="M36" s="392"/>
      <c r="N36" s="392"/>
    </row>
    <row r="37" spans="1:14" ht="22.5" customHeight="1">
      <c r="A37" s="84"/>
      <c r="B37" s="84"/>
      <c r="C37" s="84"/>
      <c r="D37" s="84"/>
      <c r="E37" s="84"/>
      <c r="F37" s="84"/>
      <c r="G37" s="129"/>
      <c r="H37" s="128"/>
      <c r="I37" s="23"/>
      <c r="J37" s="23"/>
      <c r="K37" s="23"/>
      <c r="L37" s="23"/>
      <c r="M37" s="23"/>
      <c r="N37" s="23"/>
    </row>
    <row r="38" spans="1:14" s="87" customFormat="1" ht="34.5" customHeight="1">
      <c r="A38" s="85" t="s">
        <v>125</v>
      </c>
      <c r="B38" s="85"/>
      <c r="C38" s="86"/>
      <c r="D38" s="86"/>
      <c r="E38" s="85"/>
      <c r="F38" s="86"/>
      <c r="G38" s="22"/>
      <c r="H38" s="22"/>
      <c r="I38" s="22"/>
      <c r="J38" s="22"/>
      <c r="K38" s="21"/>
      <c r="L38" s="21"/>
      <c r="M38" s="21"/>
    </row>
    <row r="39" spans="1:14" s="87" customFormat="1" ht="34.5" customHeight="1">
      <c r="A39" s="88" t="s">
        <v>124</v>
      </c>
      <c r="B39" s="88"/>
      <c r="C39" s="88"/>
      <c r="D39" s="88"/>
      <c r="E39" s="88"/>
      <c r="F39" s="88"/>
      <c r="G39" s="88"/>
      <c r="H39" s="88"/>
      <c r="I39" s="88"/>
      <c r="J39" s="88"/>
      <c r="K39" s="89"/>
      <c r="L39" s="89"/>
      <c r="M39" s="89"/>
    </row>
    <row r="40" spans="1:14" s="87" customFormat="1" ht="34.5" customHeight="1">
      <c r="A40" s="88" t="s">
        <v>123</v>
      </c>
      <c r="B40" s="88"/>
      <c r="C40" s="88"/>
      <c r="D40" s="88"/>
      <c r="E40" s="88"/>
      <c r="F40" s="88"/>
      <c r="G40" s="88"/>
      <c r="H40" s="88"/>
      <c r="I40" s="88"/>
      <c r="J40" s="88"/>
      <c r="K40" s="89"/>
      <c r="L40" s="89"/>
      <c r="M40" s="89"/>
    </row>
    <row r="41" spans="1:14" s="87" customFormat="1" ht="34.5" customHeight="1">
      <c r="A41" s="88"/>
      <c r="B41" s="88"/>
      <c r="C41" s="85" t="s">
        <v>122</v>
      </c>
      <c r="D41" s="88"/>
      <c r="E41" s="88"/>
      <c r="F41" s="88"/>
      <c r="G41" s="88"/>
      <c r="H41" s="88"/>
      <c r="I41" s="88"/>
      <c r="J41" s="88"/>
      <c r="K41" s="89"/>
      <c r="L41" s="89"/>
      <c r="M41" s="89"/>
    </row>
    <row r="42" spans="1:14" s="87" customFormat="1" ht="34.5" customHeight="1">
      <c r="A42" s="88" t="s">
        <v>121</v>
      </c>
      <c r="B42" s="88"/>
      <c r="C42" s="88"/>
      <c r="D42" s="88"/>
      <c r="E42" s="88"/>
      <c r="F42" s="88"/>
      <c r="G42" s="88"/>
      <c r="H42" s="88"/>
      <c r="I42" s="88"/>
      <c r="J42" s="88"/>
      <c r="K42" s="89"/>
      <c r="L42" s="89"/>
      <c r="M42" s="89"/>
    </row>
    <row r="43" spans="1:14" s="87" customFormat="1" ht="34.5" customHeight="1">
      <c r="A43" s="85" t="s">
        <v>120</v>
      </c>
      <c r="B43" s="85"/>
      <c r="C43" s="90"/>
      <c r="D43" s="90"/>
      <c r="E43" s="90"/>
      <c r="F43" s="90"/>
      <c r="G43" s="90"/>
      <c r="H43" s="90"/>
      <c r="I43" s="90"/>
      <c r="J43" s="90"/>
      <c r="K43" s="90"/>
      <c r="L43" s="90"/>
      <c r="M43" s="90"/>
      <c r="N43" s="88"/>
    </row>
    <row r="44" spans="1:14" s="87" customFormat="1" ht="34.5" customHeight="1">
      <c r="A44" s="85"/>
      <c r="B44" s="85" t="s">
        <v>119</v>
      </c>
      <c r="C44" s="90"/>
      <c r="D44" s="90"/>
      <c r="E44" s="90"/>
      <c r="F44" s="90"/>
      <c r="G44" s="90"/>
      <c r="H44" s="90"/>
      <c r="I44" s="90"/>
      <c r="J44" s="90"/>
      <c r="K44" s="90"/>
      <c r="L44" s="90"/>
      <c r="M44" s="90"/>
      <c r="N44" s="88"/>
    </row>
    <row r="45" spans="1:14" s="87" customFormat="1" ht="34.5" customHeight="1">
      <c r="A45" s="88" t="s">
        <v>118</v>
      </c>
      <c r="K45" s="89"/>
      <c r="L45" s="89"/>
      <c r="M45" s="89"/>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75"/>
  <cols>
    <col min="3" max="3" width="54.625" bestFit="1" customWidth="1"/>
  </cols>
  <sheetData>
    <row r="3" spans="3:4">
      <c r="C3" s="9" t="s">
        <v>0</v>
      </c>
      <c r="D3">
        <v>1</v>
      </c>
    </row>
    <row r="4" spans="3:4">
      <c r="C4" t="s">
        <v>14</v>
      </c>
      <c r="D4">
        <v>2</v>
      </c>
    </row>
    <row r="5" spans="3:4">
      <c r="C5" t="s">
        <v>15</v>
      </c>
      <c r="D5">
        <v>3</v>
      </c>
    </row>
    <row r="6" spans="3:4">
      <c r="C6" t="s">
        <v>16</v>
      </c>
      <c r="D6">
        <v>4</v>
      </c>
    </row>
    <row r="7" spans="3:4">
      <c r="C7" t="s">
        <v>17</v>
      </c>
      <c r="D7">
        <v>5</v>
      </c>
    </row>
    <row r="8" spans="3:4">
      <c r="C8" t="s">
        <v>18</v>
      </c>
      <c r="D8">
        <v>6</v>
      </c>
    </row>
    <row r="9" spans="3:4">
      <c r="C9" t="s">
        <v>19</v>
      </c>
      <c r="D9">
        <v>7</v>
      </c>
    </row>
    <row r="10" spans="3:4">
      <c r="C10" t="s">
        <v>20</v>
      </c>
      <c r="D10">
        <v>8</v>
      </c>
    </row>
    <row r="11" spans="3:4">
      <c r="C11" t="s">
        <v>21</v>
      </c>
      <c r="D11">
        <v>9</v>
      </c>
    </row>
    <row r="12" spans="3:4">
      <c r="C12" t="s">
        <v>39</v>
      </c>
      <c r="D12">
        <v>10</v>
      </c>
    </row>
    <row r="13" spans="3:4">
      <c r="C13" t="s">
        <v>40</v>
      </c>
      <c r="D13">
        <v>11</v>
      </c>
    </row>
    <row r="14" spans="3:4">
      <c r="C14" t="s">
        <v>22</v>
      </c>
      <c r="D14">
        <v>12</v>
      </c>
    </row>
    <row r="15" spans="3:4">
      <c r="C15" t="s">
        <v>23</v>
      </c>
      <c r="D15">
        <v>13</v>
      </c>
    </row>
    <row r="16" spans="3:4">
      <c r="C16" t="s">
        <v>24</v>
      </c>
      <c r="D16">
        <v>14</v>
      </c>
    </row>
    <row r="17" spans="3:4">
      <c r="C17" t="s">
        <v>25</v>
      </c>
      <c r="D17">
        <v>15</v>
      </c>
    </row>
    <row r="18" spans="3:4">
      <c r="C18" t="s">
        <v>26</v>
      </c>
      <c r="D18">
        <v>16</v>
      </c>
    </row>
    <row r="19" spans="3:4">
      <c r="C19" t="s">
        <v>27</v>
      </c>
      <c r="D19">
        <v>17</v>
      </c>
    </row>
    <row r="20" spans="3:4">
      <c r="C20" t="s">
        <v>28</v>
      </c>
      <c r="D20">
        <v>18</v>
      </c>
    </row>
    <row r="21" spans="3:4">
      <c r="C21" t="s">
        <v>29</v>
      </c>
      <c r="D21">
        <v>19</v>
      </c>
    </row>
    <row r="22" spans="3:4">
      <c r="C22" t="s">
        <v>30</v>
      </c>
      <c r="D22">
        <v>20</v>
      </c>
    </row>
    <row r="23" spans="3:4">
      <c r="C23" t="s">
        <v>31</v>
      </c>
      <c r="D23">
        <v>21</v>
      </c>
    </row>
    <row r="24" spans="3:4">
      <c r="C24" t="s">
        <v>32</v>
      </c>
      <c r="D24">
        <v>22</v>
      </c>
    </row>
    <row r="25" spans="3:4">
      <c r="C25" t="s">
        <v>33</v>
      </c>
      <c r="D25">
        <v>23</v>
      </c>
    </row>
    <row r="26" spans="3:4">
      <c r="C26" t="s">
        <v>34</v>
      </c>
      <c r="D26">
        <v>24</v>
      </c>
    </row>
    <row r="27" spans="3:4">
      <c r="C27" t="s">
        <v>35</v>
      </c>
      <c r="D27">
        <v>25</v>
      </c>
    </row>
    <row r="28" spans="3:4">
      <c r="C28" t="s">
        <v>36</v>
      </c>
      <c r="D28">
        <v>26</v>
      </c>
    </row>
    <row r="29" spans="3:4">
      <c r="C29" t="s">
        <v>37</v>
      </c>
      <c r="D29">
        <v>27</v>
      </c>
    </row>
    <row r="30" spans="3:4">
      <c r="C30" t="s">
        <v>38</v>
      </c>
      <c r="D30">
        <v>28</v>
      </c>
    </row>
    <row r="31" spans="3:4">
      <c r="C31" t="s">
        <v>41</v>
      </c>
      <c r="D31">
        <v>29</v>
      </c>
    </row>
    <row r="32" spans="3:4">
      <c r="C32" t="s">
        <v>42</v>
      </c>
      <c r="D32">
        <v>30</v>
      </c>
    </row>
    <row r="33" spans="3:4">
      <c r="C33" t="s">
        <v>43</v>
      </c>
      <c r="D33">
        <v>31</v>
      </c>
    </row>
    <row r="34" spans="3:4">
      <c r="C34" t="s">
        <v>44</v>
      </c>
    </row>
    <row r="35" spans="3:4">
      <c r="C35" t="s">
        <v>45</v>
      </c>
    </row>
    <row r="36" spans="3:4">
      <c r="C36" t="s">
        <v>46</v>
      </c>
    </row>
    <row r="37" spans="3:4">
      <c r="C37" t="s">
        <v>47</v>
      </c>
    </row>
    <row r="38" spans="3:4">
      <c r="C38"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「費用の概要、積算内訳」記載例</vt:lpstr>
      <vt:lpstr>基準額（茨城版）</vt:lpstr>
      <vt:lpstr>ア（ア）分(R5年5月7日まで)</vt:lpstr>
      <vt:lpstr>ア（ウ）分（R5年5月7日まで）</vt:lpstr>
      <vt:lpstr>【非表示】基準額</vt:lpstr>
      <vt:lpstr>ア（ア）分 (R5年5月8日以降)</vt:lpstr>
      <vt:lpstr>ア（ウ）分 (R5年5月8日以降)</vt:lpstr>
      <vt:lpstr>別添３ </vt:lpstr>
      <vt:lpstr>参照</vt:lpstr>
      <vt:lpstr>'「費用の概要、積算内訳」記載例'!Print_Area</vt:lpstr>
      <vt:lpstr>【非表示】基準額!Print_Area</vt:lpstr>
      <vt:lpstr>'ア（ア）分 (R5年5月8日以降)'!Print_Area</vt:lpstr>
      <vt:lpstr>'ア（ア）分(R5年5月7日まで)'!Print_Area</vt:lpstr>
      <vt:lpstr>'ア（ウ）分 (R5年5月8日以降)'!Print_Area</vt:lpstr>
      <vt:lpstr>'ア（ウ）分（R5年5月7日まで）'!Print_Area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Takizuka</cp:lastModifiedBy>
  <cp:lastPrinted>2023-09-27T01:55:41Z</cp:lastPrinted>
  <dcterms:created xsi:type="dcterms:W3CDTF">2020-07-28T08:02:09Z</dcterms:created>
  <dcterms:modified xsi:type="dcterms:W3CDTF">2023-09-29T08:27:39Z</dcterms:modified>
</cp:coreProperties>
</file>