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901-0750\gバックアップ\◎新型コロナ関係\20200529【厚生労働省】障害福祉サービス等事業者に対するサービス継続支援事業の実施及び所要額調について（依頼）\"/>
    </mc:Choice>
  </mc:AlternateContent>
  <bookViews>
    <workbookView xWindow="0" yWindow="0" windowWidth="28800" windowHeight="12210" activeTab="1"/>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個票１!$A$1:$AM$174</definedName>
    <definedName name="_xlnm.Print_Area" localSheetId="2">'申請額一覧 '!$A$1:$P$28</definedName>
  </definedNames>
  <calcPr calcId="152511"/>
</workbook>
</file>

<file path=xl/calcChain.xml><?xml version="1.0" encoding="utf-8"?>
<calcChain xmlns="http://schemas.openxmlformats.org/spreadsheetml/2006/main">
  <c r="J106" i="19" l="1"/>
  <c r="J90" i="19"/>
  <c r="J74" i="19"/>
  <c r="AA38" i="19" l="1"/>
  <c r="G12" i="24"/>
  <c r="E18" i="24"/>
  <c r="G16" i="24"/>
  <c r="J16" i="24"/>
  <c r="E7" i="24"/>
  <c r="G13" i="24"/>
  <c r="E8" i="24"/>
  <c r="G9" i="24"/>
  <c r="D7" i="24"/>
  <c r="C14" i="24"/>
  <c r="E9" i="24"/>
  <c r="C18" i="24"/>
  <c r="E19" i="24"/>
  <c r="G20" i="24"/>
  <c r="M17" i="24"/>
  <c r="E12" i="24"/>
  <c r="M13" i="24"/>
  <c r="C7" i="24"/>
  <c r="J17" i="24"/>
  <c r="M9" i="24"/>
  <c r="C10" i="24"/>
  <c r="J12" i="24"/>
  <c r="D17" i="24"/>
  <c r="C17" i="24"/>
  <c r="D11" i="24"/>
  <c r="D19" i="24"/>
  <c r="D10" i="24"/>
  <c r="M19" i="24"/>
  <c r="E16" i="24"/>
  <c r="M15" i="24"/>
  <c r="J8" i="24"/>
  <c r="J10" i="24"/>
  <c r="D16" i="24"/>
  <c r="C8" i="24"/>
  <c r="C11" i="24"/>
  <c r="J11" i="24"/>
  <c r="E10" i="24"/>
  <c r="J7" i="24"/>
  <c r="C16" i="24"/>
  <c r="M7" i="24"/>
  <c r="C12" i="24"/>
  <c r="E14" i="24"/>
  <c r="J20" i="24"/>
  <c r="G7" i="24"/>
  <c r="D12" i="24"/>
  <c r="J9" i="24"/>
  <c r="J15" i="24"/>
  <c r="M12" i="24"/>
  <c r="G15" i="24"/>
  <c r="E20" i="24"/>
  <c r="J19" i="24"/>
  <c r="J18" i="24"/>
  <c r="G8" i="24"/>
  <c r="M11" i="24"/>
  <c r="D14" i="24"/>
  <c r="M20" i="24"/>
  <c r="D13" i="24"/>
  <c r="D8" i="24"/>
  <c r="M14" i="24"/>
  <c r="G18" i="24"/>
  <c r="C9" i="24"/>
  <c r="E13" i="24"/>
  <c r="G19" i="24"/>
  <c r="C15" i="24"/>
  <c r="J13" i="24"/>
  <c r="E15" i="24"/>
  <c r="E11" i="24"/>
  <c r="D15" i="24"/>
  <c r="G11" i="24"/>
  <c r="C13" i="24"/>
  <c r="G10" i="24"/>
  <c r="M16" i="24"/>
  <c r="J14" i="24"/>
  <c r="E17" i="24"/>
  <c r="C20" i="24"/>
  <c r="D18" i="24"/>
  <c r="D20" i="24"/>
  <c r="M10" i="24"/>
  <c r="G17" i="24"/>
  <c r="M18" i="24"/>
  <c r="C19" i="24"/>
  <c r="G14" i="24"/>
  <c r="D9" i="24"/>
  <c r="M8" i="24"/>
  <c r="AA32" i="19" l="1"/>
  <c r="AA13" i="19"/>
  <c r="L18" i="24"/>
  <c r="L10" i="24"/>
  <c r="F18" i="24"/>
  <c r="I8" i="24"/>
  <c r="L7" i="24"/>
  <c r="I12" i="24"/>
  <c r="L17" i="24"/>
  <c r="F14" i="24"/>
  <c r="L15" i="24"/>
  <c r="I17" i="24"/>
  <c r="F17" i="24"/>
  <c r="I14" i="24"/>
  <c r="F10" i="24"/>
  <c r="F9" i="24"/>
  <c r="J6" i="24"/>
  <c r="F16" i="24"/>
  <c r="L14" i="24"/>
  <c r="L13" i="24"/>
  <c r="F12" i="24"/>
  <c r="L8" i="24"/>
  <c r="I15" i="24"/>
  <c r="I16" i="24"/>
  <c r="I20" i="24"/>
  <c r="F7" i="24"/>
  <c r="F19" i="24"/>
  <c r="I10" i="24"/>
  <c r="F15" i="24"/>
  <c r="I13" i="24"/>
  <c r="I7" i="24"/>
  <c r="F11" i="24"/>
  <c r="L12" i="24"/>
  <c r="F20" i="24"/>
  <c r="I11" i="24"/>
  <c r="L16" i="24"/>
  <c r="F13" i="24"/>
  <c r="I19" i="24"/>
  <c r="L20" i="24"/>
  <c r="F8" i="24"/>
  <c r="L19" i="24"/>
  <c r="L11" i="24"/>
  <c r="I9" i="24"/>
  <c r="I18" i="24"/>
  <c r="L9" i="24"/>
  <c r="N12" i="24" l="1"/>
  <c r="K12" i="24"/>
  <c r="H12" i="24"/>
  <c r="H7" i="24"/>
  <c r="K11" i="24"/>
  <c r="K20" i="24"/>
  <c r="N7" i="24"/>
  <c r="H11" i="24"/>
  <c r="N14" i="24"/>
  <c r="N19" i="24"/>
  <c r="N17" i="24"/>
  <c r="K7" i="24"/>
  <c r="K19" i="24"/>
  <c r="K15" i="24"/>
  <c r="N11" i="24"/>
  <c r="H8" i="24"/>
  <c r="H13" i="24"/>
  <c r="K16" i="24"/>
  <c r="H20" i="24"/>
  <c r="H18" i="24"/>
  <c r="H14" i="24"/>
  <c r="K10" i="24"/>
  <c r="K8" i="24"/>
  <c r="H17" i="24"/>
  <c r="N9" i="24"/>
  <c r="K13" i="24"/>
  <c r="K18" i="24"/>
  <c r="N8" i="24"/>
  <c r="H9" i="24"/>
  <c r="N10" i="24"/>
  <c r="N15" i="24"/>
  <c r="N13" i="24"/>
  <c r="K17" i="24"/>
  <c r="H15" i="24"/>
  <c r="N18" i="24"/>
  <c r="K9" i="24"/>
  <c r="K14" i="24"/>
  <c r="H16" i="24"/>
  <c r="H10" i="24"/>
  <c r="H19" i="24"/>
  <c r="N16" i="24"/>
  <c r="N20" i="24"/>
  <c r="E6" i="24"/>
  <c r="O19" i="24" l="1"/>
  <c r="O13" i="24"/>
  <c r="O11" i="24"/>
  <c r="O15" i="24"/>
  <c r="O8" i="24"/>
  <c r="O20" i="24"/>
  <c r="O10" i="24"/>
  <c r="O17" i="24"/>
  <c r="O9" i="24"/>
  <c r="O7" i="24"/>
  <c r="O12" i="24"/>
  <c r="O16" i="24"/>
  <c r="O18" i="24"/>
  <c r="O14" i="24"/>
  <c r="D6" i="24"/>
  <c r="M6" i="24"/>
  <c r="C6" i="24"/>
  <c r="G6" i="24"/>
  <c r="L6" i="24" l="1"/>
  <c r="I6" i="24"/>
  <c r="F6" i="24"/>
  <c r="N6" i="24" l="1"/>
  <c r="H6" i="24"/>
  <c r="H21" i="24" s="1"/>
  <c r="AD22" i="20"/>
  <c r="K6" i="24"/>
  <c r="K21" i="24" s="1"/>
  <c r="AH22" i="20"/>
  <c r="T49" i="20"/>
  <c r="T45" i="20"/>
  <c r="T47" i="20"/>
  <c r="T48" i="20"/>
  <c r="T50" i="20"/>
  <c r="T46" i="20"/>
  <c r="AD47" i="20"/>
  <c r="AD49" i="20"/>
  <c r="AD45" i="20"/>
  <c r="AD48" i="20"/>
  <c r="AD50" i="20"/>
  <c r="AD46" i="20"/>
  <c r="AH47" i="20"/>
  <c r="AH46" i="20"/>
  <c r="AH49" i="20"/>
  <c r="AH45" i="20"/>
  <c r="AH50" i="20"/>
  <c r="AH48" i="20"/>
  <c r="T44" i="20"/>
  <c r="T41" i="20"/>
  <c r="T43" i="20"/>
  <c r="T42" i="20"/>
  <c r="AH43" i="20"/>
  <c r="AH42" i="20"/>
  <c r="AD43" i="20"/>
  <c r="AD42" i="20"/>
  <c r="AD44" i="20"/>
  <c r="AD41" i="20"/>
  <c r="AH44" i="20"/>
  <c r="AH41" i="20"/>
  <c r="T39" i="20"/>
  <c r="T35" i="20"/>
  <c r="T38" i="20"/>
  <c r="T37" i="20"/>
  <c r="T40" i="20"/>
  <c r="T36" i="20"/>
  <c r="AD38" i="20"/>
  <c r="AD37" i="20"/>
  <c r="AD40" i="20"/>
  <c r="AD36" i="20"/>
  <c r="AD39" i="20"/>
  <c r="AD35" i="20"/>
  <c r="AH37" i="20"/>
  <c r="AH35" i="20"/>
  <c r="AH40" i="20"/>
  <c r="AH36" i="20"/>
  <c r="AH39" i="20"/>
  <c r="AH38" i="20"/>
  <c r="T32" i="20"/>
  <c r="AH32" i="20"/>
  <c r="AD32" i="20"/>
  <c r="T30" i="20"/>
  <c r="T33" i="20"/>
  <c r="T31" i="20"/>
  <c r="AH33" i="20"/>
  <c r="AD30" i="20"/>
  <c r="AH31" i="20"/>
  <c r="AD33" i="20"/>
  <c r="AH30" i="20"/>
  <c r="AD31" i="20"/>
  <c r="T29" i="20"/>
  <c r="T28" i="20"/>
  <c r="T27" i="20"/>
  <c r="T26" i="20"/>
  <c r="T23" i="20"/>
  <c r="T22" i="20"/>
  <c r="AD26" i="20"/>
  <c r="AD29" i="20"/>
  <c r="AD28" i="20"/>
  <c r="AD27" i="20"/>
  <c r="AH28" i="20"/>
  <c r="AH27" i="20"/>
  <c r="AH26" i="20"/>
  <c r="AH29" i="20"/>
  <c r="T24" i="20"/>
  <c r="X49" i="20" l="1"/>
  <c r="X50" i="20"/>
  <c r="X47" i="20"/>
  <c r="X48" i="20"/>
  <c r="X45" i="20"/>
  <c r="X46" i="20"/>
  <c r="X43" i="20"/>
  <c r="X44" i="20"/>
  <c r="X41" i="20"/>
  <c r="X42" i="20"/>
  <c r="X39" i="20"/>
  <c r="X40" i="20"/>
  <c r="X37" i="20"/>
  <c r="X38" i="20"/>
  <c r="X35" i="20"/>
  <c r="X36" i="20"/>
  <c r="X33" i="20"/>
  <c r="X34" i="20"/>
  <c r="T34" i="20"/>
  <c r="AD34" i="20"/>
  <c r="AH34" i="20"/>
  <c r="X32" i="20"/>
  <c r="X30" i="20"/>
  <c r="X31" i="20"/>
  <c r="X28" i="20"/>
  <c r="X29" i="20"/>
  <c r="X26" i="20"/>
  <c r="X27" i="20"/>
  <c r="X25" i="20"/>
  <c r="T25" i="20"/>
  <c r="AD25" i="20"/>
  <c r="AH25" i="20"/>
  <c r="X24" i="20"/>
  <c r="N21" i="24"/>
  <c r="O21" i="24" s="1"/>
  <c r="AD24" i="20"/>
  <c r="AH24" i="20"/>
  <c r="O6" i="24"/>
  <c r="AH23" i="20"/>
  <c r="X22" i="20"/>
  <c r="X23" i="20"/>
  <c r="T51" i="20" l="1"/>
  <c r="X51" i="20"/>
  <c r="AH51" i="20"/>
  <c r="AD23" i="20"/>
  <c r="AD51" i="20" s="1"/>
  <c r="T52" i="20" l="1"/>
</calcChain>
</file>

<file path=xl/sharedStrings.xml><?xml version="1.0" encoding="utf-8"?>
<sst xmlns="http://schemas.openxmlformats.org/spreadsheetml/2006/main" count="457" uniqueCount="268">
  <si>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</si>
  <si>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</si>
  <si>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</si>
  <si>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</si>
  <si>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</si>
  <si>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</si>
  <si>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</si>
  <si>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</si>
  <si>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</si>
  <si>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</si>
  <si>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</si>
  <si>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</si>
  <si>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</si>
  <si>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</si>
  <si>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</si>
  <si>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</si>
  <si>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</si>
  <si>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</si>
  <si>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</si>
  <si>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</si>
  <si>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</si>
  <si>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</si>
  <si>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</si>
  <si>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</si>
  <si>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</si>
  <si>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</si>
  <si>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</si>
  <si>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</si>
  <si>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</si>
  <si>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</si>
  <si>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</si>
  <si>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</si>
  <si>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</si>
  <si>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</si>
  <si>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</si>
  <si>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</si>
  <si>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</si>
  <si>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</si>
  <si>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</si>
  <si>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</si>
  <si>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</si>
  <si>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</si>
  <si>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</si>
  <si>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</si>
  <si>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</si>
  <si>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</si>
  <si>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</si>
  <si>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</si>
  <si>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</si>
  <si>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</si>
  <si>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</si>
  <si>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</si>
  <si>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</si>
  <si>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</si>
  <si>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</si>
  <si>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</si>
  <si>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</si>
  <si>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</si>
  <si>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</si>
  <si>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</si>
  <si>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</si>
  <si>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</si>
  <si>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</si>
  <si>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</si>
  <si>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</si>
  <si>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</si>
  <si>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</si>
  <si>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</si>
  <si>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</si>
  <si>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</si>
  <si>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</si>
  <si>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</si>
  <si>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</si>
  <si>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</si>
  <si>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</si>
  <si>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</si>
  <si>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</si>
  <si>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</si>
  <si>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</si>
  <si>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</si>
  <si>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</si>
  <si>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</si>
  <si>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</si>
  <si>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</si>
  <si>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</si>
  <si>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</si>
  <si>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</si>
  <si>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</si>
  <si>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</si>
  <si>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</si>
  <si>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</si>
  <si>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</si>
  <si>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</si>
  <si>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</si>
  <si>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</si>
  <si>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</si>
  <si>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</si>
  <si>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</si>
  <si>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</si>
  <si>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</si>
  <si>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</si>
  <si>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</si>
  <si>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</si>
  <si>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</si>
  <si>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</si>
  <si>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</si>
  <si>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</si>
  <si>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</si>
  <si>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</si>
  <si>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</si>
  <si>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</si>
  <si>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</si>
  <si>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</si>
  <si>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</si>
  <si>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</si>
  <si>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</si>
  <si>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</si>
  <si>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</si>
  <si>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</si>
  <si>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</si>
  <si>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</si>
  <si>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</si>
  <si>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</si>
  <si>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</si>
  <si>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合計</t>
    <rPh sb="0" eb="2">
      <t>ゴウケイ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</si>
  <si>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</si>
  <si>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</si>
  <si>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</si>
  <si>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</si>
  <si>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</si>
  <si>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</si>
  <si>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</si>
  <si>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</si>
  <si>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</si>
  <si>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</si>
  <si>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</si>
  <si>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</si>
  <si>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</si>
  <si>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</si>
  <si>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</si>
  <si>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</si>
  <si>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</si>
  <si>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</si>
  <si>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</si>
  <si>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</si>
  <si>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</si>
  <si>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</si>
  <si>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</si>
  <si>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</si>
  <si>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</si>
  <si>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</si>
  <si>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</si>
  <si>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</si>
  <si>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</si>
  <si>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</si>
  <si>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</si>
  <si>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</si>
  <si>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</si>
  <si>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</si>
  <si>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</si>
  <si>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</si>
  <si>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</si>
  <si>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</si>
  <si>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</si>
  <si>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</si>
  <si>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</si>
  <si>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</si>
  <si>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</si>
  <si>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</si>
  <si>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</si>
  <si>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</si>
  <si>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</si>
  <si>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</si>
  <si>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</si>
  <si>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</si>
  <si>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</si>
  <si>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</si>
  <si>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</si>
  <si>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</si>
  <si>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</si>
  <si>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</si>
  <si>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</si>
  <si>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</si>
  <si>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</si>
  <si>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</si>
  <si>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</si>
  <si>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</si>
  <si>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</si>
  <si>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</si>
  <si>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</si>
  <si>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</si>
  <si>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</si>
  <si>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</si>
  <si>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</si>
  <si>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</si>
  <si>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</si>
  <si>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</si>
  <si>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</si>
  <si>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</si>
  <si>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</si>
  <si>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</si>
  <si>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</si>
  <si>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</si>
  <si>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</si>
  <si>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</si>
  <si>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</si>
  <si>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</si>
  <si>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</si>
  <si>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</si>
  <si>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</si>
  <si>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</si>
  <si>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</si>
  <si>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</si>
  <si>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</si>
  <si>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</si>
  <si>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</si>
  <si>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</si>
  <si>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</si>
  <si>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</si>
  <si>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</si>
  <si>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</si>
  <si>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</si>
  <si>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</si>
  <si>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</si>
  <si>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</si>
  <si>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</si>
  <si>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</si>
  <si>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</si>
  <si>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</si>
  <si>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</si>
  <si>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</si>
  <si>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</si>
  <si>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</si>
  <si>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</si>
  <si>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</si>
  <si>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</si>
  <si>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</si>
  <si>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</si>
  <si>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</si>
  <si>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</si>
  <si>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</si>
  <si>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</si>
  <si>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</si>
  <si>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</si>
  <si>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</si>
  <si>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</si>
  <si>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</si>
  <si>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</si>
  <si>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</si>
  <si>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</si>
  <si>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１．（４）訪問サービスの実施【通所/短期入所/入所・居住】</t>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</si>
  <si>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</si>
  <si>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</si>
  <si>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　茨城県知事</t>
    <rPh sb="1" eb="3">
      <t>イバラキ</t>
    </rPh>
    <rPh sb="3" eb="6">
      <t>ケンチジ</t>
    </rPh>
    <phoneticPr fontId="3"/>
  </si>
  <si>
    <t>本書の使い方</t>
    <rPh sb="0" eb="1">
      <t>ホン</t>
    </rPh>
    <rPh sb="3" eb="4">
      <t>ツカ</t>
    </rPh>
    <rPh sb="5" eb="6">
      <t>カタ</t>
    </rPh>
    <phoneticPr fontId="3"/>
  </si>
  <si>
    <t>補助金実績報告書総括表</t>
    <rPh sb="0" eb="3">
      <t>ホジョキン</t>
    </rPh>
    <rPh sb="3" eb="5">
      <t>ジッセキ</t>
    </rPh>
    <rPh sb="5" eb="7">
      <t>ホウコク</t>
    </rPh>
    <rPh sb="7" eb="8">
      <t>ショ</t>
    </rPh>
    <rPh sb="8" eb="11">
      <t>ソウカツヒョウ</t>
    </rPh>
    <phoneticPr fontId="3"/>
  </si>
  <si>
    <t>支払額(c)</t>
    <rPh sb="0" eb="2">
      <t>シハライ</t>
    </rPh>
    <rPh sb="2" eb="3">
      <t>ガク</t>
    </rPh>
    <phoneticPr fontId="3"/>
  </si>
  <si>
    <t>支払額計(ｇ)</t>
    <rPh sb="0" eb="2">
      <t>シハライ</t>
    </rPh>
    <rPh sb="2" eb="3">
      <t>ガク</t>
    </rPh>
    <rPh sb="3" eb="4">
      <t>ケイ</t>
    </rPh>
    <phoneticPr fontId="3"/>
  </si>
  <si>
    <t>（別紙）支払い内訳</t>
    <rPh sb="1" eb="3">
      <t>ベッシ</t>
    </rPh>
    <rPh sb="4" eb="6">
      <t>シハラ</t>
    </rPh>
    <rPh sb="7" eb="9">
      <t>ウチワケ</t>
    </rPh>
    <phoneticPr fontId="3"/>
  </si>
  <si>
    <t>本Excelを各事業所に配布し，（様式第５号－３）個票を記入するように依頼　</t>
    <rPh sb="0" eb="1">
      <t>ホン</t>
    </rPh>
    <rPh sb="7" eb="8">
      <t>カク</t>
    </rPh>
    <rPh sb="8" eb="11">
      <t>ジギョウショ</t>
    </rPh>
    <rPh sb="12" eb="14">
      <t>ハイフ</t>
    </rPh>
    <rPh sb="17" eb="19">
      <t>ヨウシキ</t>
    </rPh>
    <rPh sb="19" eb="20">
      <t>ダイ</t>
    </rPh>
    <rPh sb="21" eb="22">
      <t>ゴウ</t>
    </rPh>
    <rPh sb="25" eb="27">
      <t>コヒョウ</t>
    </rPh>
    <rPh sb="28" eb="30">
      <t>キニュウ</t>
    </rPh>
    <rPh sb="35" eb="37">
      <t>イライ</t>
    </rPh>
    <phoneticPr fontId="3"/>
  </si>
  <si>
    <t xml:space="preserve">（様式第５号－３）個票の着色セルを入力（水色セル：必要情報の入力・該当する取組内容のチェック，緑色セル：クリックしてプルダウンから選択）し，事業者（法人本部）へ返送
</t>
    <rPh sb="1" eb="3">
      <t>ヨウシキ</t>
    </rPh>
    <rPh sb="3" eb="4">
      <t>ダイ</t>
    </rPh>
    <rPh sb="5" eb="6">
      <t>ゴウ</t>
    </rPh>
    <rPh sb="9" eb="11">
      <t>コヒョウ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3">
      <t>ジギョウシャ</t>
    </rPh>
    <rPh sb="74" eb="76">
      <t>ホウジン</t>
    </rPh>
    <rPh sb="76" eb="78">
      <t>ホンブ</t>
    </rPh>
    <rPh sb="80" eb="82">
      <t>ヘンソウ</t>
    </rPh>
    <phoneticPr fontId="3"/>
  </si>
  <si>
    <t>（様式第５号－２）支払額一覧に全事業所分が正しく反映されているか確認（15事業所以上ある場合には6行目～15行目を行ごとコピーし，16行目に右クリック→「コピーしたセルの挿入」で挿入すること。）</t>
    <rPh sb="9" eb="11">
      <t>シハライ</t>
    </rPh>
    <rPh sb="11" eb="12">
      <t>ガク</t>
    </rPh>
    <rPh sb="12" eb="14">
      <t>イチラン</t>
    </rPh>
    <rPh sb="15" eb="19">
      <t>ゼンジギョウショ</t>
    </rPh>
    <rPh sb="19" eb="20">
      <t>ブン</t>
    </rPh>
    <rPh sb="21" eb="22">
      <t>タダ</t>
    </rPh>
    <rPh sb="24" eb="26">
      <t>ハンエイ</t>
    </rPh>
    <rPh sb="32" eb="34">
      <t>カクニン</t>
    </rPh>
    <rPh sb="57" eb="58">
      <t>ギョウ</t>
    </rPh>
    <rPh sb="70" eb="71">
      <t>ミギ</t>
    </rPh>
    <phoneticPr fontId="3"/>
  </si>
  <si>
    <t>個票及び支払額一覧の内容が（様式第５号－１）総括表にも正しく反映されていることを確認するとともに，総括表の記入欄（水色セル）を記載</t>
    <rPh sb="0" eb="2">
      <t>コヒョウ</t>
    </rPh>
    <rPh sb="2" eb="3">
      <t>オヨ</t>
    </rPh>
    <rPh sb="4" eb="6">
      <t>シハライ</t>
    </rPh>
    <rPh sb="6" eb="7">
      <t>ガク</t>
    </rPh>
    <rPh sb="7" eb="9">
      <t>イチラン</t>
    </rPh>
    <rPh sb="10" eb="12">
      <t>ナイヨウ</t>
    </rPh>
    <rPh sb="14" eb="16">
      <t>ヨウシキ</t>
    </rPh>
    <rPh sb="16" eb="17">
      <t>ダイ</t>
    </rPh>
    <rPh sb="18" eb="19">
      <t>ゴウ</t>
    </rPh>
    <rPh sb="22" eb="25">
      <t>ソウカツヒョウ</t>
    </rPh>
    <rPh sb="27" eb="28">
      <t>タダ</t>
    </rPh>
    <rPh sb="30" eb="32">
      <t>ハンエイ</t>
    </rPh>
    <rPh sb="40" eb="42">
      <t>カクニン</t>
    </rPh>
    <rPh sb="49" eb="52">
      <t>ソウカツヒョウ</t>
    </rPh>
    <rPh sb="53" eb="56">
      <t>キニュウラン</t>
    </rPh>
    <rPh sb="57" eb="59">
      <t>ミズイロ</t>
    </rPh>
    <rPh sb="63" eb="65">
      <t>キサイ</t>
    </rPh>
    <phoneticPr fontId="3"/>
  </si>
  <si>
    <t>実績報告書（様式第５号）を記載し，完成した添付書類を添えて，県に提出</t>
    <rPh sb="0" eb="5">
      <t>ジッセキホウコクショ</t>
    </rPh>
    <rPh sb="6" eb="8">
      <t>ヨウシキ</t>
    </rPh>
    <rPh sb="8" eb="9">
      <t>ダイ</t>
    </rPh>
    <rPh sb="10" eb="11">
      <t>ゴウ</t>
    </rPh>
    <rPh sb="13" eb="15">
      <t>キサイ</t>
    </rPh>
    <rPh sb="17" eb="19">
      <t>カンセイ</t>
    </rPh>
    <rPh sb="21" eb="23">
      <t>テンプ</t>
    </rPh>
    <rPh sb="23" eb="25">
      <t>ショルイ</t>
    </rPh>
    <rPh sb="26" eb="27">
      <t>ソ</t>
    </rPh>
    <rPh sb="30" eb="31">
      <t>ケン</t>
    </rPh>
    <rPh sb="32" eb="34">
      <t>テイシュツ</t>
    </rPh>
    <phoneticPr fontId="3"/>
  </si>
  <si>
    <t>（様式第５号－１）</t>
    <rPh sb="1" eb="3">
      <t>ヨウシキ</t>
    </rPh>
    <rPh sb="3" eb="4">
      <t>ダイ</t>
    </rPh>
    <rPh sb="5" eb="6">
      <t>ゴウ</t>
    </rPh>
    <phoneticPr fontId="3"/>
  </si>
  <si>
    <t>（様式第５号－２）事業所・施設別支払額一覧</t>
    <rPh sb="1" eb="3">
      <t>ヨウシキ</t>
    </rPh>
    <rPh sb="3" eb="4">
      <t>ダイ</t>
    </rPh>
    <rPh sb="5" eb="6">
      <t>ゴウ</t>
    </rPh>
    <rPh sb="9" eb="12">
      <t>ジギョウショ</t>
    </rPh>
    <rPh sb="13" eb="15">
      <t>シセツ</t>
    </rPh>
    <rPh sb="15" eb="16">
      <t>ベツ</t>
    </rPh>
    <rPh sb="16" eb="18">
      <t>シハライ</t>
    </rPh>
    <rPh sb="18" eb="19">
      <t>ガク</t>
    </rPh>
    <rPh sb="19" eb="21">
      <t>イチラン</t>
    </rPh>
    <phoneticPr fontId="3"/>
  </si>
  <si>
    <t>(様式第５号－３）事業所・施設別個表</t>
    <rPh sb="1" eb="3">
      <t>ヨウシキ</t>
    </rPh>
    <rPh sb="3" eb="4">
      <t>ダイ</t>
    </rPh>
    <rPh sb="5" eb="6">
      <t>ゴウ</t>
    </rPh>
    <rPh sb="9" eb="12">
      <t>ジギョウショ</t>
    </rPh>
    <rPh sb="13" eb="15">
      <t>シセツ</t>
    </rPh>
    <rPh sb="15" eb="16">
      <t>ベツ</t>
    </rPh>
    <rPh sb="16" eb="18">
      <t>コヒョウ</t>
    </rPh>
    <phoneticPr fontId="3"/>
  </si>
  <si>
    <t>所要額</t>
    <rPh sb="0" eb="2">
      <t>ショヨウ</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</si>
</sst>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7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18" fillId="0" borderId="36" xfId="0" applyFont="1" applyBorder="1" applyAlignment="1">
      <alignment horizontal="center" vertical="center"/>
    </xf>
    <xf numFmtId="0" fontId="16" fillId="0" borderId="0" xfId="0" applyFont="1" applyAlignme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view="pageBreakPreview" zoomScaleNormal="100" zoomScaleSheetLayoutView="100" workbookViewId="0">
      <selection activeCell="C2" sqref="C2"/>
    </sheetView>
  </sheetViews>
  <sheetFormatPr defaultRowHeight="13.5" x14ac:dyDescent="0.15"/>
  <cols>
    <col min="1" max="1" width="3.125" style="49" customWidth="1"/>
    <col min="2" max="2" width="7.75" style="49" customWidth="1"/>
    <col min="3" max="3" width="47.125" style="56" customWidth="1"/>
    <col min="4" max="4" width="53.375" style="56" customWidth="1"/>
    <col min="5" max="5" width="4.25" style="49" customWidth="1"/>
    <col min="6" max="16384" width="9" style="49"/>
  </cols>
  <sheetData>
    <row r="2" spans="2:4" ht="17.25" x14ac:dyDescent="0.15">
      <c r="B2" s="55" t="s">
        <v>254</v>
      </c>
      <c r="C2" s="57"/>
    </row>
    <row r="3" spans="2:4" ht="14.25" x14ac:dyDescent="0.15">
      <c r="C3" s="57"/>
    </row>
    <row r="4" spans="2:4" s="307" customFormat="1" ht="23.25" customHeight="1" x14ac:dyDescent="0.15">
      <c r="B4" s="58" t="s">
        <v>134</v>
      </c>
      <c r="C4" s="306" t="s">
        <v>135</v>
      </c>
      <c r="D4" s="306" t="s">
        <v>133</v>
      </c>
    </row>
    <row r="5" spans="2:4" ht="93" customHeight="1" x14ac:dyDescent="0.15">
      <c r="B5" s="58">
        <v>1</v>
      </c>
      <c r="C5" s="59" t="s">
        <v>259</v>
      </c>
      <c r="D5" s="59"/>
    </row>
    <row r="6" spans="2:4" ht="93" customHeight="1" x14ac:dyDescent="0.15">
      <c r="B6" s="58">
        <v>2</v>
      </c>
      <c r="C6" s="59"/>
      <c r="D6" s="59" t="s">
        <v>260</v>
      </c>
    </row>
    <row r="7" spans="2:4" ht="93" customHeight="1" x14ac:dyDescent="0.15">
      <c r="B7" s="58">
        <v>3</v>
      </c>
      <c r="C7" s="59" t="s">
        <v>138</v>
      </c>
      <c r="D7" s="59"/>
    </row>
    <row r="8" spans="2:4" ht="93" customHeight="1" x14ac:dyDescent="0.15">
      <c r="B8" s="58">
        <v>4</v>
      </c>
      <c r="C8" s="59" t="s">
        <v>136</v>
      </c>
      <c r="D8" s="59"/>
    </row>
    <row r="9" spans="2:4" ht="93" customHeight="1" x14ac:dyDescent="0.15">
      <c r="B9" s="58">
        <v>5</v>
      </c>
      <c r="C9" s="59" t="s">
        <v>137</v>
      </c>
      <c r="D9" s="59"/>
    </row>
    <row r="10" spans="2:4" ht="93" customHeight="1" x14ac:dyDescent="0.15">
      <c r="B10" s="58">
        <v>6</v>
      </c>
      <c r="C10" s="60" t="s">
        <v>261</v>
      </c>
      <c r="D10" s="61"/>
    </row>
    <row r="11" spans="2:4" ht="93" customHeight="1" x14ac:dyDescent="0.15">
      <c r="B11" s="58">
        <v>7</v>
      </c>
      <c r="C11" s="59" t="s">
        <v>262</v>
      </c>
      <c r="D11" s="59"/>
    </row>
    <row r="12" spans="2:4" ht="93" customHeight="1" x14ac:dyDescent="0.15">
      <c r="B12" s="58">
        <v>8</v>
      </c>
      <c r="C12" s="59" t="s">
        <v>263</v>
      </c>
      <c r="D12" s="59"/>
    </row>
    <row r="13" spans="2:4" ht="54" customHeight="1" x14ac:dyDescent="0.15"/>
  </sheetData>
  <phoneticPr fontId="3"/>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tabSelected="1" view="pageBreakPreview" zoomScale="130" zoomScaleNormal="120" zoomScaleSheetLayoutView="130" workbookViewId="0">
      <selection activeCell="A3" sqref="A3:AM3"/>
    </sheetView>
  </sheetViews>
  <sheetFormatPr defaultColWidth="2.25" defaultRowHeight="12" x14ac:dyDescent="0.15"/>
  <cols>
    <col min="1" max="1" width="2.625" style="1" customWidth="1"/>
    <col min="2" max="16384" width="2.25" style="1"/>
  </cols>
  <sheetData>
    <row r="1" spans="1:39" ht="13.5" customHeight="1" x14ac:dyDescent="0.15">
      <c r="A1" s="35" t="s">
        <v>264</v>
      </c>
      <c r="B1" s="3"/>
      <c r="C1" s="4"/>
      <c r="D1" s="4"/>
      <c r="AK1" s="339"/>
      <c r="AL1" s="339"/>
      <c r="AM1" s="339"/>
    </row>
    <row r="2" spans="1:39" ht="18" customHeight="1" x14ac:dyDescent="0.15">
      <c r="A2" s="35"/>
      <c r="B2" s="3"/>
      <c r="C2" s="33"/>
      <c r="D2" s="33"/>
    </row>
    <row r="3" spans="1:39" ht="18" customHeight="1" x14ac:dyDescent="0.15">
      <c r="A3" s="381" t="s">
        <v>183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row>
    <row r="4" spans="1:39" ht="18" customHeight="1" x14ac:dyDescent="0.15">
      <c r="A4" s="381" t="s">
        <v>255</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6"/>
      <c r="AC6" s="5" t="s">
        <v>131</v>
      </c>
      <c r="AD6" s="402"/>
      <c r="AE6" s="402"/>
      <c r="AF6" s="2" t="s">
        <v>4</v>
      </c>
      <c r="AG6" s="402"/>
      <c r="AH6" s="402"/>
      <c r="AI6" s="2" t="s">
        <v>3</v>
      </c>
      <c r="AJ6" s="402"/>
      <c r="AK6" s="402"/>
      <c r="AL6" s="2" t="s">
        <v>2</v>
      </c>
      <c r="AM6" s="2"/>
    </row>
    <row r="7" spans="1:39" ht="18" customHeight="1" x14ac:dyDescent="0.15">
      <c r="A7" s="361" t="s">
        <v>253</v>
      </c>
      <c r="B7" s="361"/>
      <c r="C7" s="361"/>
      <c r="D7" s="361"/>
      <c r="E7" s="361"/>
      <c r="F7" s="361"/>
      <c r="G7" s="361"/>
      <c r="I7" s="1" t="s">
        <v>1</v>
      </c>
    </row>
    <row r="8" spans="1:39" ht="18" customHeight="1" x14ac:dyDescent="0.15">
      <c r="B8" s="3"/>
      <c r="C8" s="4"/>
      <c r="D8" s="4"/>
    </row>
    <row r="9" spans="1:39" x14ac:dyDescent="0.15">
      <c r="A9" s="1" t="s">
        <v>15</v>
      </c>
      <c r="B9" s="3"/>
      <c r="C9" s="4"/>
      <c r="D9" s="4"/>
    </row>
    <row r="10" spans="1:39" ht="11.25" customHeight="1" x14ac:dyDescent="0.15">
      <c r="B10" s="3"/>
      <c r="C10" s="4"/>
      <c r="D10" s="4"/>
    </row>
    <row r="11" spans="1:39" ht="13.5" customHeight="1" x14ac:dyDescent="0.15">
      <c r="A11" s="310" t="s">
        <v>81</v>
      </c>
      <c r="B11" s="16" t="s">
        <v>5</v>
      </c>
      <c r="C11" s="17"/>
      <c r="D11" s="17"/>
      <c r="E11" s="18"/>
      <c r="F11" s="18"/>
      <c r="G11" s="18"/>
      <c r="H11" s="18"/>
      <c r="I11" s="18"/>
      <c r="J11" s="18"/>
      <c r="K11" s="19"/>
      <c r="L11" s="392"/>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4"/>
    </row>
    <row r="12" spans="1:39" ht="21" customHeight="1" x14ac:dyDescent="0.15">
      <c r="A12" s="311"/>
      <c r="B12" s="15" t="s">
        <v>6</v>
      </c>
      <c r="C12" s="10"/>
      <c r="D12" s="10"/>
      <c r="E12" s="11"/>
      <c r="F12" s="11"/>
      <c r="G12" s="11"/>
      <c r="H12" s="11"/>
      <c r="I12" s="11"/>
      <c r="J12" s="11"/>
      <c r="K12" s="12"/>
      <c r="L12" s="389"/>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1"/>
    </row>
    <row r="13" spans="1:39" x14ac:dyDescent="0.15">
      <c r="A13" s="311"/>
      <c r="B13" s="395" t="s">
        <v>82</v>
      </c>
      <c r="C13" s="396"/>
      <c r="D13" s="396"/>
      <c r="E13" s="396"/>
      <c r="F13" s="396"/>
      <c r="G13" s="396"/>
      <c r="H13" s="396"/>
      <c r="I13" s="396"/>
      <c r="J13" s="396"/>
      <c r="K13" s="397"/>
      <c r="L13" s="13" t="s">
        <v>7</v>
      </c>
      <c r="M13" s="13"/>
      <c r="N13" s="13"/>
      <c r="O13" s="13"/>
      <c r="P13" s="13"/>
      <c r="Q13" s="382"/>
      <c r="R13" s="382"/>
      <c r="S13" s="13" t="s">
        <v>8</v>
      </c>
      <c r="T13" s="382"/>
      <c r="U13" s="382"/>
      <c r="V13" s="382"/>
      <c r="W13" s="13" t="s">
        <v>9</v>
      </c>
      <c r="X13" s="13"/>
      <c r="Y13" s="13"/>
      <c r="Z13" s="13"/>
      <c r="AA13" s="13"/>
      <c r="AB13" s="13"/>
      <c r="AC13" s="13"/>
      <c r="AD13" s="13"/>
      <c r="AE13" s="13"/>
      <c r="AF13" s="13"/>
      <c r="AG13" s="13"/>
      <c r="AH13" s="13"/>
      <c r="AI13" s="13"/>
      <c r="AJ13" s="13"/>
      <c r="AK13" s="13"/>
      <c r="AL13" s="13"/>
      <c r="AM13" s="14"/>
    </row>
    <row r="14" spans="1:39" ht="13.5" customHeight="1" x14ac:dyDescent="0.15">
      <c r="A14" s="311"/>
      <c r="B14" s="325"/>
      <c r="C14" s="326"/>
      <c r="D14" s="326"/>
      <c r="E14" s="326"/>
      <c r="F14" s="326"/>
      <c r="G14" s="326"/>
      <c r="H14" s="326"/>
      <c r="I14" s="326"/>
      <c r="J14" s="326"/>
      <c r="K14" s="398"/>
      <c r="L14" s="383"/>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5"/>
    </row>
    <row r="15" spans="1:39" ht="13.5" customHeight="1" x14ac:dyDescent="0.15">
      <c r="A15" s="311"/>
      <c r="B15" s="399"/>
      <c r="C15" s="400"/>
      <c r="D15" s="400"/>
      <c r="E15" s="400"/>
      <c r="F15" s="400"/>
      <c r="G15" s="400"/>
      <c r="H15" s="400"/>
      <c r="I15" s="400"/>
      <c r="J15" s="400"/>
      <c r="K15" s="401"/>
      <c r="L15" s="386"/>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8"/>
    </row>
    <row r="16" spans="1:39" ht="18" customHeight="1" x14ac:dyDescent="0.15">
      <c r="A16" s="311"/>
      <c r="B16" s="6" t="s">
        <v>10</v>
      </c>
      <c r="C16" s="7"/>
      <c r="D16" s="7"/>
      <c r="E16" s="8"/>
      <c r="F16" s="8"/>
      <c r="G16" s="8"/>
      <c r="H16" s="8"/>
      <c r="I16" s="8"/>
      <c r="J16" s="8"/>
      <c r="K16" s="8"/>
      <c r="L16" s="6" t="s">
        <v>11</v>
      </c>
      <c r="M16" s="8"/>
      <c r="N16" s="8"/>
      <c r="O16" s="8"/>
      <c r="P16" s="8"/>
      <c r="Q16" s="8"/>
      <c r="R16" s="9"/>
      <c r="S16" s="378"/>
      <c r="T16" s="379"/>
      <c r="U16" s="379"/>
      <c r="V16" s="379"/>
      <c r="W16" s="379"/>
      <c r="X16" s="379"/>
      <c r="Y16" s="380"/>
      <c r="Z16" s="6" t="s">
        <v>83</v>
      </c>
      <c r="AA16" s="8"/>
      <c r="AB16" s="8"/>
      <c r="AC16" s="8"/>
      <c r="AD16" s="8"/>
      <c r="AE16" s="8"/>
      <c r="AF16" s="9"/>
      <c r="AG16" s="378"/>
      <c r="AH16" s="379"/>
      <c r="AI16" s="379"/>
      <c r="AJ16" s="379"/>
      <c r="AK16" s="379"/>
      <c r="AL16" s="379"/>
      <c r="AM16" s="380"/>
    </row>
    <row r="17" spans="1:39" ht="18" customHeight="1" x14ac:dyDescent="0.15">
      <c r="A17" s="311"/>
      <c r="B17" s="6" t="s">
        <v>12</v>
      </c>
      <c r="C17" s="7"/>
      <c r="D17" s="7"/>
      <c r="E17" s="8"/>
      <c r="F17" s="8"/>
      <c r="G17" s="8"/>
      <c r="H17" s="8"/>
      <c r="I17" s="8"/>
      <c r="J17" s="8"/>
      <c r="K17" s="8"/>
      <c r="L17" s="6" t="s">
        <v>13</v>
      </c>
      <c r="M17" s="8"/>
      <c r="N17" s="8"/>
      <c r="O17" s="8"/>
      <c r="P17" s="8"/>
      <c r="Q17" s="8"/>
      <c r="R17" s="9"/>
      <c r="S17" s="378"/>
      <c r="T17" s="379"/>
      <c r="U17" s="379"/>
      <c r="V17" s="379"/>
      <c r="W17" s="379"/>
      <c r="X17" s="379"/>
      <c r="Y17" s="380"/>
      <c r="Z17" s="6" t="s">
        <v>14</v>
      </c>
      <c r="AA17" s="8"/>
      <c r="AB17" s="8"/>
      <c r="AC17" s="8"/>
      <c r="AD17" s="8"/>
      <c r="AE17" s="8"/>
      <c r="AF17" s="9"/>
      <c r="AG17" s="378"/>
      <c r="AH17" s="379"/>
      <c r="AI17" s="379"/>
      <c r="AJ17" s="379"/>
      <c r="AK17" s="379"/>
      <c r="AL17" s="379"/>
      <c r="AM17" s="380"/>
    </row>
    <row r="18" spans="1:39" ht="18.75" customHeight="1" x14ac:dyDescent="0.15">
      <c r="A18" s="312"/>
      <c r="B18" s="6" t="s">
        <v>16</v>
      </c>
      <c r="C18" s="7"/>
      <c r="D18" s="7"/>
      <c r="E18" s="8"/>
      <c r="F18" s="8"/>
      <c r="G18" s="8"/>
      <c r="H18" s="8"/>
      <c r="I18" s="8"/>
      <c r="J18" s="8"/>
      <c r="K18" s="8"/>
      <c r="L18" s="6" t="s">
        <v>13</v>
      </c>
      <c r="M18" s="8"/>
      <c r="N18" s="8"/>
      <c r="O18" s="8"/>
      <c r="P18" s="8"/>
      <c r="Q18" s="8"/>
      <c r="R18" s="9"/>
      <c r="S18" s="378"/>
      <c r="T18" s="379"/>
      <c r="U18" s="379"/>
      <c r="V18" s="379"/>
      <c r="W18" s="379"/>
      <c r="X18" s="379"/>
      <c r="Y18" s="380"/>
      <c r="Z18" s="6" t="s">
        <v>14</v>
      </c>
      <c r="AA18" s="8"/>
      <c r="AB18" s="8"/>
      <c r="AC18" s="8"/>
      <c r="AD18" s="8"/>
      <c r="AE18" s="8"/>
      <c r="AF18" s="9"/>
      <c r="AG18" s="378"/>
      <c r="AH18" s="379"/>
      <c r="AI18" s="379"/>
      <c r="AJ18" s="379"/>
      <c r="AK18" s="379"/>
      <c r="AL18" s="379"/>
      <c r="AM18" s="380"/>
    </row>
    <row r="19" spans="1:39" ht="18" customHeight="1" x14ac:dyDescent="0.15">
      <c r="A19" s="6" t="s">
        <v>73</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x14ac:dyDescent="0.15">
      <c r="A20" s="355" t="s">
        <v>20</v>
      </c>
      <c r="B20" s="356"/>
      <c r="C20" s="356"/>
      <c r="D20" s="356"/>
      <c r="E20" s="356"/>
      <c r="F20" s="356"/>
      <c r="G20" s="356"/>
      <c r="H20" s="356"/>
      <c r="I20" s="356"/>
      <c r="J20" s="356"/>
      <c r="K20" s="356"/>
      <c r="L20" s="356"/>
      <c r="M20" s="356"/>
      <c r="N20" s="356"/>
      <c r="O20" s="356"/>
      <c r="P20" s="356"/>
      <c r="Q20" s="356"/>
      <c r="R20" s="356"/>
      <c r="S20" s="357"/>
      <c r="T20" s="368" t="s">
        <v>184</v>
      </c>
      <c r="U20" s="369"/>
      <c r="V20" s="369"/>
      <c r="W20" s="369"/>
      <c r="X20" s="369"/>
      <c r="Y20" s="369"/>
      <c r="Z20" s="369"/>
      <c r="AA20" s="369"/>
      <c r="AB20" s="369"/>
      <c r="AC20" s="370"/>
      <c r="AD20" s="368" t="s">
        <v>185</v>
      </c>
      <c r="AE20" s="369"/>
      <c r="AF20" s="369"/>
      <c r="AG20" s="369"/>
      <c r="AH20" s="369"/>
      <c r="AI20" s="369"/>
      <c r="AJ20" s="369"/>
      <c r="AK20" s="369"/>
      <c r="AL20" s="369"/>
      <c r="AM20" s="370"/>
    </row>
    <row r="21" spans="1:39" ht="12.75" customHeight="1" x14ac:dyDescent="0.15">
      <c r="A21" s="358"/>
      <c r="B21" s="359"/>
      <c r="C21" s="359"/>
      <c r="D21" s="359"/>
      <c r="E21" s="359"/>
      <c r="F21" s="359"/>
      <c r="G21" s="359"/>
      <c r="H21" s="359"/>
      <c r="I21" s="359"/>
      <c r="J21" s="359"/>
      <c r="K21" s="359"/>
      <c r="L21" s="359"/>
      <c r="M21" s="359"/>
      <c r="N21" s="359"/>
      <c r="O21" s="359"/>
      <c r="P21" s="359"/>
      <c r="Q21" s="359"/>
      <c r="R21" s="359"/>
      <c r="S21" s="360"/>
      <c r="T21" s="375" t="s">
        <v>84</v>
      </c>
      <c r="U21" s="376"/>
      <c r="V21" s="376"/>
      <c r="W21" s="377"/>
      <c r="X21" s="373" t="s">
        <v>267</v>
      </c>
      <c r="Y21" s="373"/>
      <c r="Z21" s="373"/>
      <c r="AA21" s="373"/>
      <c r="AB21" s="373"/>
      <c r="AC21" s="374"/>
      <c r="AD21" s="375" t="s">
        <v>84</v>
      </c>
      <c r="AE21" s="376"/>
      <c r="AF21" s="376"/>
      <c r="AG21" s="377"/>
      <c r="AH21" s="371" t="s">
        <v>267</v>
      </c>
      <c r="AI21" s="371"/>
      <c r="AJ21" s="371"/>
      <c r="AK21" s="371"/>
      <c r="AL21" s="371"/>
      <c r="AM21" s="372"/>
    </row>
    <row r="22" spans="1:39" ht="12.75" customHeight="1" x14ac:dyDescent="0.15">
      <c r="A22" s="310" t="s">
        <v>140</v>
      </c>
      <c r="B22" s="16" t="s">
        <v>141</v>
      </c>
      <c r="C22" s="18"/>
      <c r="D22" s="18"/>
      <c r="E22" s="18"/>
      <c r="F22" s="18"/>
      <c r="G22" s="18"/>
      <c r="H22" s="18"/>
      <c r="I22" s="18"/>
      <c r="J22" s="18"/>
      <c r="K22" s="18"/>
      <c r="L22" s="18"/>
      <c r="M22" s="18"/>
      <c r="N22" s="18"/>
      <c r="O22" s="18"/>
      <c r="P22" s="18"/>
      <c r="Q22" s="18"/>
      <c r="R22" s="18"/>
      <c r="S22" s="19"/>
      <c r="T22" s="344">
        <f ca="1">COUNTIFS('申請額一覧 '!$E$6:$E$20,B22,'申請額一覧 '!$H$6:$H$20,"&gt;0")</f>
        <v>0</v>
      </c>
      <c r="U22" s="345"/>
      <c r="V22" s="346" t="s">
        <v>17</v>
      </c>
      <c r="W22" s="347"/>
      <c r="X22" s="329">
        <f ca="1">SUMIF('申請額一覧 '!$E$6:$E$20,B22,'申請額一覧 '!$H$6:$H$20)+SUMIF('申請額一覧 '!$E$6:$E$20,B22,'申請額一覧 '!$K$6:$K$20)</f>
        <v>0</v>
      </c>
      <c r="Y22" s="330"/>
      <c r="Z22" s="330"/>
      <c r="AA22" s="330"/>
      <c r="AB22" s="38" t="s">
        <v>105</v>
      </c>
      <c r="AC22" s="27"/>
      <c r="AD22" s="344">
        <f ca="1">COUNTIFS('申請額一覧 '!$E$6:$E$20,B22,'申請額一覧 '!$N$6:$N$20,"&gt;0")</f>
        <v>0</v>
      </c>
      <c r="AE22" s="345"/>
      <c r="AF22" s="346" t="s">
        <v>17</v>
      </c>
      <c r="AG22" s="347"/>
      <c r="AH22" s="340">
        <f ca="1">SUMIF('申請額一覧 '!$E$6:$E$20,B22,'申請額一覧 '!$N$6:$N$20)</f>
        <v>0</v>
      </c>
      <c r="AI22" s="341"/>
      <c r="AJ22" s="341"/>
      <c r="AK22" s="341"/>
      <c r="AL22" s="38" t="s">
        <v>105</v>
      </c>
      <c r="AM22" s="27"/>
    </row>
    <row r="23" spans="1:39" ht="12.75" customHeight="1" x14ac:dyDescent="0.15">
      <c r="A23" s="311"/>
      <c r="B23" s="20" t="s">
        <v>142</v>
      </c>
      <c r="C23" s="21"/>
      <c r="D23" s="21"/>
      <c r="E23" s="21"/>
      <c r="F23" s="21"/>
      <c r="G23" s="21"/>
      <c r="H23" s="21"/>
      <c r="I23" s="21"/>
      <c r="J23" s="21"/>
      <c r="K23" s="21"/>
      <c r="L23" s="21"/>
      <c r="M23" s="21"/>
      <c r="N23" s="21"/>
      <c r="O23" s="21"/>
      <c r="P23" s="21"/>
      <c r="Q23" s="21"/>
      <c r="R23" s="21"/>
      <c r="S23" s="22"/>
      <c r="T23" s="333">
        <f ca="1">COUNTIFS('申請額一覧 '!$E$6:$E$20,B23,'申請額一覧 '!$H$6:$H$20,"&gt;0")</f>
        <v>0</v>
      </c>
      <c r="U23" s="334"/>
      <c r="V23" s="335" t="s">
        <v>17</v>
      </c>
      <c r="W23" s="336"/>
      <c r="X23" s="331">
        <f ca="1">SUMIF('申請額一覧 '!$E$6:$E$20,B23,'申請額一覧 '!$H$6:$H$20)+SUMIF('申請額一覧 '!$E$6:$E$20,B23,'申請額一覧 '!$K$6:$K$20)</f>
        <v>0</v>
      </c>
      <c r="Y23" s="332"/>
      <c r="Z23" s="332"/>
      <c r="AA23" s="332"/>
      <c r="AB23" s="39" t="s">
        <v>105</v>
      </c>
      <c r="AC23" s="28"/>
      <c r="AD23" s="333">
        <f ca="1">COUNTIFS('申請額一覧 '!$E$6:$E$20,B23,'申請額一覧 '!$N$6:$N$20,"&gt;0")</f>
        <v>0</v>
      </c>
      <c r="AE23" s="334"/>
      <c r="AF23" s="335" t="s">
        <v>17</v>
      </c>
      <c r="AG23" s="336"/>
      <c r="AH23" s="331">
        <f ca="1">SUMIF('申請額一覧 '!$E$6:$E$20,B23,'申請額一覧 '!$N$6:$N$20)</f>
        <v>0</v>
      </c>
      <c r="AI23" s="332"/>
      <c r="AJ23" s="332"/>
      <c r="AK23" s="332"/>
      <c r="AL23" s="39" t="s">
        <v>105</v>
      </c>
      <c r="AM23" s="28"/>
    </row>
    <row r="24" spans="1:39" ht="12.75" customHeight="1" x14ac:dyDescent="0.15">
      <c r="A24" s="311"/>
      <c r="B24" s="20" t="s">
        <v>143</v>
      </c>
      <c r="C24" s="21"/>
      <c r="D24" s="21"/>
      <c r="E24" s="21"/>
      <c r="F24" s="21"/>
      <c r="G24" s="21"/>
      <c r="H24" s="21"/>
      <c r="I24" s="21"/>
      <c r="J24" s="21"/>
      <c r="K24" s="21"/>
      <c r="L24" s="21"/>
      <c r="M24" s="21"/>
      <c r="N24" s="21"/>
      <c r="O24" s="21"/>
      <c r="P24" s="21"/>
      <c r="Q24" s="21"/>
      <c r="R24" s="21"/>
      <c r="S24" s="22"/>
      <c r="T24" s="333">
        <f ca="1">COUNTIFS('申請額一覧 '!$E$6:$E$20,B24,'申請額一覧 '!$H$6:$H$20,"&gt;0")</f>
        <v>0</v>
      </c>
      <c r="U24" s="334"/>
      <c r="V24" s="335" t="s">
        <v>17</v>
      </c>
      <c r="W24" s="336"/>
      <c r="X24" s="331">
        <f ca="1">SUMIF('申請額一覧 '!$E$6:$E$20,B24,'申請額一覧 '!$H$6:$H$20)+SUMIF('申請額一覧 '!$E$6:$E$20,B24,'申請額一覧 '!$K$6:$K$20)</f>
        <v>0</v>
      </c>
      <c r="Y24" s="332"/>
      <c r="Z24" s="332"/>
      <c r="AA24" s="332"/>
      <c r="AB24" s="39" t="s">
        <v>105</v>
      </c>
      <c r="AC24" s="28"/>
      <c r="AD24" s="333">
        <f ca="1">COUNTIFS('申請額一覧 '!$E$6:$E$20,B24,'申請額一覧 '!$N$6:$N$20,"&gt;0")</f>
        <v>0</v>
      </c>
      <c r="AE24" s="334"/>
      <c r="AF24" s="335" t="s">
        <v>17</v>
      </c>
      <c r="AG24" s="336"/>
      <c r="AH24" s="331">
        <f ca="1">SUMIF('申請額一覧 '!$E$6:$E$20,B24,'申請額一覧 '!$N$6:$N$20)</f>
        <v>0</v>
      </c>
      <c r="AI24" s="332"/>
      <c r="AJ24" s="332"/>
      <c r="AK24" s="332"/>
      <c r="AL24" s="39" t="s">
        <v>105</v>
      </c>
      <c r="AM24" s="28"/>
    </row>
    <row r="25" spans="1:39" ht="12.75" customHeight="1" x14ac:dyDescent="0.15">
      <c r="A25" s="311"/>
      <c r="B25" s="20" t="s">
        <v>144</v>
      </c>
      <c r="C25" s="21"/>
      <c r="D25" s="21"/>
      <c r="E25" s="21"/>
      <c r="F25" s="21"/>
      <c r="G25" s="21"/>
      <c r="H25" s="21"/>
      <c r="I25" s="21"/>
      <c r="J25" s="21"/>
      <c r="K25" s="21"/>
      <c r="L25" s="21"/>
      <c r="M25" s="21"/>
      <c r="N25" s="21"/>
      <c r="O25" s="21"/>
      <c r="P25" s="21"/>
      <c r="Q25" s="21"/>
      <c r="R25" s="21"/>
      <c r="S25" s="21"/>
      <c r="T25" s="333">
        <f ca="1">COUNTIFS('申請額一覧 '!$E$6:$E$20,B25,'申請額一覧 '!$H$6:$H$20,"&gt;0")</f>
        <v>0</v>
      </c>
      <c r="U25" s="334"/>
      <c r="V25" s="335" t="s">
        <v>17</v>
      </c>
      <c r="W25" s="336"/>
      <c r="X25" s="331">
        <f ca="1">SUMIF('申請額一覧 '!$E$6:$E$20,B25,'申請額一覧 '!$H$6:$H$20)+SUMIF('申請額一覧 '!$E$6:$E$20,B25,'申請額一覧 '!$K$6:$K$20)</f>
        <v>0</v>
      </c>
      <c r="Y25" s="332"/>
      <c r="Z25" s="332"/>
      <c r="AA25" s="332"/>
      <c r="AB25" s="42" t="s">
        <v>105</v>
      </c>
      <c r="AC25" s="28"/>
      <c r="AD25" s="333">
        <f ca="1">COUNTIFS('申請額一覧 '!$E$6:$E$20,B25,'申請額一覧 '!$N$6:$N$20,"&gt;0")</f>
        <v>0</v>
      </c>
      <c r="AE25" s="334"/>
      <c r="AF25" s="335" t="s">
        <v>17</v>
      </c>
      <c r="AG25" s="336"/>
      <c r="AH25" s="331">
        <f ca="1">SUMIF('申請額一覧 '!$E$6:$E$20,B25,'申請額一覧 '!$N$6:$N$20)</f>
        <v>0</v>
      </c>
      <c r="AI25" s="332"/>
      <c r="AJ25" s="332"/>
      <c r="AK25" s="332"/>
      <c r="AL25" s="42" t="s">
        <v>105</v>
      </c>
      <c r="AM25" s="28"/>
    </row>
    <row r="26" spans="1:39" ht="12.75" customHeight="1" x14ac:dyDescent="0.15">
      <c r="A26" s="311"/>
      <c r="B26" s="20" t="s">
        <v>145</v>
      </c>
      <c r="C26" s="21"/>
      <c r="D26" s="21"/>
      <c r="E26" s="21"/>
      <c r="F26" s="21"/>
      <c r="G26" s="21"/>
      <c r="H26" s="21"/>
      <c r="I26" s="21"/>
      <c r="J26" s="21"/>
      <c r="K26" s="21"/>
      <c r="L26" s="21"/>
      <c r="M26" s="21"/>
      <c r="N26" s="21"/>
      <c r="O26" s="21"/>
      <c r="P26" s="21"/>
      <c r="Q26" s="21"/>
      <c r="R26" s="21"/>
      <c r="S26" s="21"/>
      <c r="T26" s="333">
        <f ca="1">COUNTIFS('申請額一覧 '!$E$6:$E$20,B26,'申請額一覧 '!$H$6:$H$20,"&gt;0")</f>
        <v>0</v>
      </c>
      <c r="U26" s="334"/>
      <c r="V26" s="335" t="s">
        <v>17</v>
      </c>
      <c r="W26" s="336"/>
      <c r="X26" s="366">
        <f ca="1">SUMIF('申請額一覧 '!$E$6:$E$20,B26,'申請額一覧 '!$H$6:$H$20)+SUMIF('申請額一覧 '!$E$6:$E$20,B26,'申請額一覧 '!$K$6:$K$20)</f>
        <v>0</v>
      </c>
      <c r="Y26" s="367"/>
      <c r="Z26" s="367"/>
      <c r="AA26" s="367"/>
      <c r="AB26" s="42" t="s">
        <v>105</v>
      </c>
      <c r="AC26" s="28"/>
      <c r="AD26" s="333">
        <f ca="1">COUNTIFS('申請額一覧 '!$E$6:$E$20,B26,'申請額一覧 '!$N$6:$N$20,"&gt;0")</f>
        <v>0</v>
      </c>
      <c r="AE26" s="334"/>
      <c r="AF26" s="335" t="s">
        <v>17</v>
      </c>
      <c r="AG26" s="336"/>
      <c r="AH26" s="331">
        <f ca="1">SUMIF('申請額一覧 '!$E$6:$E$20,B26,'申請額一覧 '!$N$6:$N$20)</f>
        <v>0</v>
      </c>
      <c r="AI26" s="332"/>
      <c r="AJ26" s="332"/>
      <c r="AK26" s="332"/>
      <c r="AL26" s="42" t="s">
        <v>105</v>
      </c>
      <c r="AM26" s="28"/>
    </row>
    <row r="27" spans="1:39" ht="12.75" customHeight="1" x14ac:dyDescent="0.15">
      <c r="A27" s="311"/>
      <c r="B27" s="20" t="s">
        <v>146</v>
      </c>
      <c r="C27" s="21"/>
      <c r="D27" s="21"/>
      <c r="E27" s="21"/>
      <c r="F27" s="21"/>
      <c r="G27" s="21"/>
      <c r="H27" s="21"/>
      <c r="I27" s="21"/>
      <c r="J27" s="21"/>
      <c r="K27" s="21"/>
      <c r="L27" s="21"/>
      <c r="M27" s="21"/>
      <c r="N27" s="21"/>
      <c r="O27" s="21"/>
      <c r="P27" s="21"/>
      <c r="Q27" s="21"/>
      <c r="R27" s="21"/>
      <c r="S27" s="21"/>
      <c r="T27" s="333">
        <f ca="1">COUNTIFS('申請額一覧 '!$E$6:$E$20,B27,'申請額一覧 '!$H$6:$H$20,"&gt;0")</f>
        <v>0</v>
      </c>
      <c r="U27" s="334"/>
      <c r="V27" s="335" t="s">
        <v>17</v>
      </c>
      <c r="W27" s="336"/>
      <c r="X27" s="323">
        <f ca="1">SUMIF('申請額一覧 '!$E$6:$E$20,B27,'申請額一覧 '!$H$6:$H$20)+SUMIF('申請額一覧 '!$E$6:$E$20,B27,'申請額一覧 '!$K$6:$K$20)</f>
        <v>0</v>
      </c>
      <c r="Y27" s="324"/>
      <c r="Z27" s="324"/>
      <c r="AA27" s="324"/>
      <c r="AB27" s="39" t="s">
        <v>105</v>
      </c>
      <c r="AC27" s="28"/>
      <c r="AD27" s="333">
        <f ca="1">COUNTIFS('申請額一覧 '!$E$6:$E$20,B27,'申請額一覧 '!$N$6:$N$20,"&gt;0")</f>
        <v>0</v>
      </c>
      <c r="AE27" s="334"/>
      <c r="AF27" s="335" t="s">
        <v>17</v>
      </c>
      <c r="AG27" s="336"/>
      <c r="AH27" s="331">
        <f ca="1">SUMIF('申請額一覧 '!$E$6:$E$20,B27,'申請額一覧 '!$N$6:$N$20)</f>
        <v>0</v>
      </c>
      <c r="AI27" s="332"/>
      <c r="AJ27" s="332"/>
      <c r="AK27" s="332"/>
      <c r="AL27" s="39" t="s">
        <v>105</v>
      </c>
      <c r="AM27" s="28"/>
    </row>
    <row r="28" spans="1:39" ht="12.75" customHeight="1" x14ac:dyDescent="0.15">
      <c r="A28" s="311"/>
      <c r="B28" s="20" t="s">
        <v>147</v>
      </c>
      <c r="C28" s="21"/>
      <c r="D28" s="21"/>
      <c r="E28" s="21"/>
      <c r="F28" s="21"/>
      <c r="G28" s="21"/>
      <c r="H28" s="21"/>
      <c r="I28" s="21"/>
      <c r="J28" s="21"/>
      <c r="K28" s="21"/>
      <c r="L28" s="21"/>
      <c r="M28" s="21"/>
      <c r="N28" s="21"/>
      <c r="O28" s="21"/>
      <c r="P28" s="21"/>
      <c r="Q28" s="21"/>
      <c r="R28" s="21"/>
      <c r="S28" s="21"/>
      <c r="T28" s="333">
        <f ca="1">COUNTIFS('申請額一覧 '!$E$6:$E$20,B28,'申請額一覧 '!$H$6:$H$20,"&gt;0")</f>
        <v>0</v>
      </c>
      <c r="U28" s="334"/>
      <c r="V28" s="335" t="s">
        <v>17</v>
      </c>
      <c r="W28" s="336"/>
      <c r="X28" s="323">
        <f ca="1">SUMIF('申請額一覧 '!$E$6:$E$20,B28,'申請額一覧 '!$H$6:$H$20)+SUMIF('申請額一覧 '!$E$6:$E$20,B28,'申請額一覧 '!$K$6:$K$20)</f>
        <v>0</v>
      </c>
      <c r="Y28" s="324"/>
      <c r="Z28" s="324"/>
      <c r="AA28" s="324"/>
      <c r="AB28" s="39" t="s">
        <v>105</v>
      </c>
      <c r="AC28" s="28"/>
      <c r="AD28" s="333">
        <f ca="1">COUNTIFS('申請額一覧 '!$E$6:$E$20,B28,'申請額一覧 '!$N$6:$N$20,"&gt;0")</f>
        <v>0</v>
      </c>
      <c r="AE28" s="334"/>
      <c r="AF28" s="335" t="s">
        <v>17</v>
      </c>
      <c r="AG28" s="336"/>
      <c r="AH28" s="331">
        <f ca="1">SUMIF('申請額一覧 '!$E$6:$E$20,B28,'申請額一覧 '!$N$6:$N$20)</f>
        <v>0</v>
      </c>
      <c r="AI28" s="332"/>
      <c r="AJ28" s="332"/>
      <c r="AK28" s="332"/>
      <c r="AL28" s="39" t="s">
        <v>105</v>
      </c>
      <c r="AM28" s="28"/>
    </row>
    <row r="29" spans="1:39" ht="12.75" customHeight="1" x14ac:dyDescent="0.15">
      <c r="A29" s="311"/>
      <c r="B29" s="25" t="s">
        <v>148</v>
      </c>
      <c r="C29" s="26"/>
      <c r="D29" s="26"/>
      <c r="E29" s="26"/>
      <c r="F29" s="26"/>
      <c r="G29" s="26"/>
      <c r="H29" s="26"/>
      <c r="I29" s="26"/>
      <c r="J29" s="26"/>
      <c r="K29" s="26"/>
      <c r="L29" s="26"/>
      <c r="M29" s="26"/>
      <c r="N29" s="26"/>
      <c r="O29" s="26"/>
      <c r="P29" s="26"/>
      <c r="Q29" s="26"/>
      <c r="R29" s="26"/>
      <c r="S29" s="69"/>
      <c r="T29" s="319">
        <f ca="1">COUNTIFS('申請額一覧 '!$E$6:$E$20,B29,'申請額一覧 '!$H$6:$H$20,"&gt;0")</f>
        <v>0</v>
      </c>
      <c r="U29" s="320"/>
      <c r="V29" s="321" t="s">
        <v>17</v>
      </c>
      <c r="W29" s="322"/>
      <c r="X29" s="323">
        <f ca="1">SUMIF('申請額一覧 '!$E$6:$E$20,B29,'申請額一覧 '!$H$6:$H$20)+SUMIF('申請額一覧 '!$E$6:$E$20,B29,'申請額一覧 '!$K$6:$K$20)</f>
        <v>0</v>
      </c>
      <c r="Y29" s="324"/>
      <c r="Z29" s="324"/>
      <c r="AA29" s="324"/>
      <c r="AB29" s="40" t="s">
        <v>105</v>
      </c>
      <c r="AC29" s="29"/>
      <c r="AD29" s="319">
        <f ca="1">COUNTIFS('申請額一覧 '!$E$6:$E$20,B29,'申請額一覧 '!$N$6:$N$20,"&gt;0")</f>
        <v>0</v>
      </c>
      <c r="AE29" s="320"/>
      <c r="AF29" s="321" t="s">
        <v>17</v>
      </c>
      <c r="AG29" s="322"/>
      <c r="AH29" s="323">
        <f ca="1">SUMIF('申請額一覧 '!$E$6:$E$20,B29,'申請額一覧 '!$N$6:$N$20)</f>
        <v>0</v>
      </c>
      <c r="AI29" s="324"/>
      <c r="AJ29" s="324"/>
      <c r="AK29" s="324"/>
      <c r="AL29" s="40" t="s">
        <v>105</v>
      </c>
      <c r="AM29" s="29"/>
    </row>
    <row r="30" spans="1:39" ht="12.75" customHeight="1" x14ac:dyDescent="0.15">
      <c r="A30" s="311"/>
      <c r="B30" s="70" t="s">
        <v>149</v>
      </c>
      <c r="C30" s="68"/>
      <c r="D30" s="68"/>
      <c r="E30" s="68"/>
      <c r="F30" s="68"/>
      <c r="G30" s="68"/>
      <c r="H30" s="68"/>
      <c r="I30" s="68"/>
      <c r="J30" s="68"/>
      <c r="K30" s="68"/>
      <c r="L30" s="68"/>
      <c r="M30" s="68"/>
      <c r="N30" s="68"/>
      <c r="O30" s="68"/>
      <c r="P30" s="68"/>
      <c r="Q30" s="68"/>
      <c r="R30" s="68"/>
      <c r="S30" s="68"/>
      <c r="T30" s="348">
        <f ca="1">COUNTIFS('申請額一覧 '!$E$6:$E$20,B30,'申請額一覧 '!$H$6:$H$20,"&gt;0")</f>
        <v>0</v>
      </c>
      <c r="U30" s="349"/>
      <c r="V30" s="350" t="s">
        <v>17</v>
      </c>
      <c r="W30" s="351"/>
      <c r="X30" s="323">
        <f ca="1">SUMIF('申請額一覧 '!$E$6:$E$20,B30,'申請額一覧 '!$H$6:$H$20)+SUMIF('申請額一覧 '!$E$6:$E$20,B30,'申請額一覧 '!$K$6:$K$20)</f>
        <v>0</v>
      </c>
      <c r="Y30" s="324"/>
      <c r="Z30" s="324"/>
      <c r="AA30" s="324"/>
      <c r="AB30" s="39" t="s">
        <v>105</v>
      </c>
      <c r="AC30" s="28"/>
      <c r="AD30" s="333">
        <f ca="1">COUNTIFS('申請額一覧 '!$E$6:$E$20,B30,'申請額一覧 '!$N$6:$N$20,"&gt;0")</f>
        <v>0</v>
      </c>
      <c r="AE30" s="334"/>
      <c r="AF30" s="335" t="s">
        <v>17</v>
      </c>
      <c r="AG30" s="336"/>
      <c r="AH30" s="331">
        <f ca="1">SUMIF('申請額一覧 '!$E$6:$E$20,B30,'申請額一覧 '!$N$6:$N$20)</f>
        <v>0</v>
      </c>
      <c r="AI30" s="332"/>
      <c r="AJ30" s="332"/>
      <c r="AK30" s="332"/>
      <c r="AL30" s="39" t="s">
        <v>105</v>
      </c>
      <c r="AM30" s="28"/>
    </row>
    <row r="31" spans="1:39" ht="12.75" customHeight="1" x14ac:dyDescent="0.15">
      <c r="A31" s="311"/>
      <c r="B31" s="20" t="s">
        <v>150</v>
      </c>
      <c r="C31" s="21"/>
      <c r="D31" s="21"/>
      <c r="E31" s="21"/>
      <c r="F31" s="21"/>
      <c r="G31" s="21"/>
      <c r="H31" s="21"/>
      <c r="I31" s="21"/>
      <c r="J31" s="21"/>
      <c r="K31" s="21"/>
      <c r="L31" s="21"/>
      <c r="M31" s="21"/>
      <c r="N31" s="21"/>
      <c r="O31" s="21"/>
      <c r="P31" s="21"/>
      <c r="Q31" s="21"/>
      <c r="R31" s="21"/>
      <c r="S31" s="21"/>
      <c r="T31" s="333">
        <f ca="1">COUNTIFS('申請額一覧 '!$E$6:$E$20,B31,'申請額一覧 '!$H$6:$H$20,"&gt;0")</f>
        <v>0</v>
      </c>
      <c r="U31" s="334"/>
      <c r="V31" s="335" t="s">
        <v>17</v>
      </c>
      <c r="W31" s="336"/>
      <c r="X31" s="331">
        <f ca="1">SUMIF('申請額一覧 '!$E$6:$E$20,B31,'申請額一覧 '!$H$6:$H$20)+SUMIF('申請額一覧 '!$E$6:$E$20,B31,'申請額一覧 '!$K$6:$K$20)</f>
        <v>0</v>
      </c>
      <c r="Y31" s="332"/>
      <c r="Z31" s="332"/>
      <c r="AA31" s="332"/>
      <c r="AB31" s="39" t="s">
        <v>105</v>
      </c>
      <c r="AC31" s="28"/>
      <c r="AD31" s="333">
        <f ca="1">COUNTIFS('申請額一覧 '!$E$6:$E$20,B31,'申請額一覧 '!$N$6:$N$20,"&gt;0")</f>
        <v>0</v>
      </c>
      <c r="AE31" s="334"/>
      <c r="AF31" s="335" t="s">
        <v>17</v>
      </c>
      <c r="AG31" s="336"/>
      <c r="AH31" s="331">
        <f ca="1">SUMIF('申請額一覧 '!$E$6:$E$20,B31,'申請額一覧 '!$N$6:$N$20)</f>
        <v>0</v>
      </c>
      <c r="AI31" s="332"/>
      <c r="AJ31" s="332"/>
      <c r="AK31" s="332"/>
      <c r="AL31" s="39" t="s">
        <v>105</v>
      </c>
      <c r="AM31" s="28"/>
    </row>
    <row r="32" spans="1:39" ht="12.75" customHeight="1" x14ac:dyDescent="0.15">
      <c r="A32" s="311"/>
      <c r="B32" s="20" t="s">
        <v>151</v>
      </c>
      <c r="C32" s="21"/>
      <c r="D32" s="21"/>
      <c r="E32" s="21"/>
      <c r="F32" s="21"/>
      <c r="G32" s="21"/>
      <c r="H32" s="21"/>
      <c r="I32" s="21"/>
      <c r="J32" s="21"/>
      <c r="K32" s="21"/>
      <c r="L32" s="21"/>
      <c r="M32" s="21"/>
      <c r="N32" s="21"/>
      <c r="O32" s="21"/>
      <c r="P32" s="21"/>
      <c r="Q32" s="21"/>
      <c r="R32" s="21"/>
      <c r="S32" s="21"/>
      <c r="T32" s="333">
        <f ca="1">COUNTIFS('申請額一覧 '!$E$6:$E$20,B32,'申請額一覧 '!$H$6:$H$20,"&gt;0")</f>
        <v>0</v>
      </c>
      <c r="U32" s="334"/>
      <c r="V32" s="335" t="s">
        <v>17</v>
      </c>
      <c r="W32" s="336"/>
      <c r="X32" s="366">
        <f ca="1">SUMIF('申請額一覧 '!$E$6:$E$20,B32,'申請額一覧 '!$H$6:$H$20)+SUMIF('申請額一覧 '!$E$6:$E$20,B32,'申請額一覧 '!$K$6:$K$20)</f>
        <v>0</v>
      </c>
      <c r="Y32" s="367"/>
      <c r="Z32" s="367"/>
      <c r="AA32" s="367"/>
      <c r="AB32" s="39" t="s">
        <v>105</v>
      </c>
      <c r="AC32" s="28"/>
      <c r="AD32" s="333">
        <f ca="1">COUNTIFS('申請額一覧 '!$E$6:$E$20,B32,'申請額一覧 '!$N$6:$N$20,"&gt;0")</f>
        <v>0</v>
      </c>
      <c r="AE32" s="334"/>
      <c r="AF32" s="335" t="s">
        <v>17</v>
      </c>
      <c r="AG32" s="336"/>
      <c r="AH32" s="331">
        <f ca="1">SUMIF('申請額一覧 '!$E$6:$E$20,B32,'申請額一覧 '!$N$6:$N$20)</f>
        <v>0</v>
      </c>
      <c r="AI32" s="332"/>
      <c r="AJ32" s="332"/>
      <c r="AK32" s="332"/>
      <c r="AL32" s="39" t="s">
        <v>105</v>
      </c>
      <c r="AM32" s="28"/>
    </row>
    <row r="33" spans="1:39" ht="12.75" customHeight="1" x14ac:dyDescent="0.15">
      <c r="A33" s="312"/>
      <c r="B33" s="23" t="s">
        <v>152</v>
      </c>
      <c r="C33" s="24"/>
      <c r="D33" s="24"/>
      <c r="E33" s="24"/>
      <c r="F33" s="24"/>
      <c r="G33" s="24"/>
      <c r="H33" s="24"/>
      <c r="I33" s="24"/>
      <c r="J33" s="24"/>
      <c r="K33" s="24"/>
      <c r="L33" s="24"/>
      <c r="M33" s="24"/>
      <c r="N33" s="24"/>
      <c r="O33" s="24"/>
      <c r="P33" s="24"/>
      <c r="Q33" s="24"/>
      <c r="R33" s="24"/>
      <c r="S33" s="24"/>
      <c r="T33" s="313">
        <f ca="1">COUNTIFS('申請額一覧 '!$E$6:$E$20,B33,'申請額一覧 '!$H$6:$H$20,"&gt;0")</f>
        <v>0</v>
      </c>
      <c r="U33" s="314"/>
      <c r="V33" s="315" t="s">
        <v>17</v>
      </c>
      <c r="W33" s="316"/>
      <c r="X33" s="317">
        <f ca="1">SUMIF('申請額一覧 '!$E$6:$E$20,B33,'申請額一覧 '!$H$6:$H$20)+SUMIF('申請額一覧 '!$E$6:$E$20,B33,'申請額一覧 '!$K$6:$K$20)</f>
        <v>0</v>
      </c>
      <c r="Y33" s="318"/>
      <c r="Z33" s="318"/>
      <c r="AA33" s="318"/>
      <c r="AB33" s="40" t="s">
        <v>105</v>
      </c>
      <c r="AC33" s="29"/>
      <c r="AD33" s="319">
        <f ca="1">COUNTIFS('申請額一覧 '!$E$6:$E$20,B33,'申請額一覧 '!$N$6:$N$20,"&gt;0")</f>
        <v>0</v>
      </c>
      <c r="AE33" s="320"/>
      <c r="AF33" s="321" t="s">
        <v>17</v>
      </c>
      <c r="AG33" s="322"/>
      <c r="AH33" s="323">
        <f ca="1">SUMIF('申請額一覧 '!$E$6:$E$20,B33,'申請額一覧 '!$N$6:$N$20)</f>
        <v>0</v>
      </c>
      <c r="AI33" s="324"/>
      <c r="AJ33" s="324"/>
      <c r="AK33" s="324"/>
      <c r="AL33" s="40" t="s">
        <v>105</v>
      </c>
      <c r="AM33" s="29"/>
    </row>
    <row r="34" spans="1:39" ht="21.75" customHeight="1" x14ac:dyDescent="0.15">
      <c r="A34" s="71" t="s">
        <v>170</v>
      </c>
      <c r="B34" s="6" t="s">
        <v>153</v>
      </c>
      <c r="C34" s="8"/>
      <c r="D34" s="8"/>
      <c r="E34" s="8"/>
      <c r="F34" s="8"/>
      <c r="G34" s="8"/>
      <c r="H34" s="8"/>
      <c r="I34" s="8"/>
      <c r="J34" s="8"/>
      <c r="K34" s="8"/>
      <c r="L34" s="8"/>
      <c r="M34" s="8"/>
      <c r="N34" s="8"/>
      <c r="O34" s="8"/>
      <c r="P34" s="8"/>
      <c r="Q34" s="8"/>
      <c r="R34" s="8"/>
      <c r="S34" s="8"/>
      <c r="T34" s="362">
        <f ca="1">COUNTIFS('申請額一覧 '!$E$6:$E$20,B34,'申請額一覧 '!$H$6:$H$20,"&gt;0")</f>
        <v>0</v>
      </c>
      <c r="U34" s="363"/>
      <c r="V34" s="364" t="s">
        <v>17</v>
      </c>
      <c r="W34" s="365"/>
      <c r="X34" s="340">
        <f ca="1">SUMIF('申請額一覧 '!$E$6:$E$20,B34,'申請額一覧 '!$H$6:$H$20)+SUMIF('申請額一覧 '!$E$6:$E$20,B34,'申請額一覧 '!$K$6:$K$20)</f>
        <v>0</v>
      </c>
      <c r="Y34" s="341"/>
      <c r="Z34" s="341"/>
      <c r="AA34" s="341"/>
      <c r="AB34" s="62" t="s">
        <v>105</v>
      </c>
      <c r="AC34" s="37"/>
      <c r="AD34" s="362">
        <f ca="1">COUNTIFS('申請額一覧 '!$E$6:$E$20,B34,'申請額一覧 '!$N$6:$N$20,"&gt;0")</f>
        <v>0</v>
      </c>
      <c r="AE34" s="363"/>
      <c r="AF34" s="364" t="s">
        <v>17</v>
      </c>
      <c r="AG34" s="365"/>
      <c r="AH34" s="342">
        <f ca="1">SUMIF('申請額一覧 '!$E$6:$E$20,B34,'申請額一覧 '!$N$6:$N$20)</f>
        <v>0</v>
      </c>
      <c r="AI34" s="343"/>
      <c r="AJ34" s="343"/>
      <c r="AK34" s="343"/>
      <c r="AL34" s="62" t="s">
        <v>105</v>
      </c>
      <c r="AM34" s="37"/>
    </row>
    <row r="35" spans="1:39" ht="12.75" customHeight="1" x14ac:dyDescent="0.15">
      <c r="A35" s="311" t="s">
        <v>154</v>
      </c>
      <c r="B35" s="68" t="s">
        <v>155</v>
      </c>
      <c r="C35" s="68"/>
      <c r="D35" s="68"/>
      <c r="E35" s="68"/>
      <c r="F35" s="68"/>
      <c r="G35" s="68"/>
      <c r="H35" s="68"/>
      <c r="I35" s="68"/>
      <c r="J35" s="68"/>
      <c r="K35" s="68"/>
      <c r="L35" s="68"/>
      <c r="M35" s="68"/>
      <c r="N35" s="68"/>
      <c r="O35" s="68"/>
      <c r="P35" s="68"/>
      <c r="Q35" s="68"/>
      <c r="R35" s="68"/>
      <c r="S35" s="68"/>
      <c r="T35" s="348">
        <f ca="1">COUNTIFS('申請額一覧 '!$E$6:$E$20,B35,'申請額一覧 '!$H$6:$H$20,"&gt;0")</f>
        <v>0</v>
      </c>
      <c r="U35" s="349"/>
      <c r="V35" s="350" t="s">
        <v>17</v>
      </c>
      <c r="W35" s="351"/>
      <c r="X35" s="329">
        <f ca="1">SUMIF('申請額一覧 '!$E$6:$E$20,B35,'申請額一覧 '!$H$6:$H$20)+SUMIF('申請額一覧 '!$E$6:$E$20,B35,'申請額一覧 '!$K$6:$K$20)</f>
        <v>0</v>
      </c>
      <c r="Y35" s="330"/>
      <c r="Z35" s="330"/>
      <c r="AA35" s="330"/>
      <c r="AB35" s="44" t="s">
        <v>105</v>
      </c>
      <c r="AC35" s="31"/>
      <c r="AD35" s="348">
        <f ca="1">COUNTIFS('申請額一覧 '!$E$6:$E$20,B35,'申請額一覧 '!$N$6:$N$20,"&gt;0")</f>
        <v>0</v>
      </c>
      <c r="AE35" s="349"/>
      <c r="AF35" s="350" t="s">
        <v>17</v>
      </c>
      <c r="AG35" s="351"/>
      <c r="AH35" s="337">
        <f ca="1">SUMIF('申請額一覧 '!$E$6:$E$20,B35,'申請額一覧 '!$N$6:$N$20)</f>
        <v>0</v>
      </c>
      <c r="AI35" s="338"/>
      <c r="AJ35" s="338"/>
      <c r="AK35" s="338"/>
      <c r="AL35" s="44" t="s">
        <v>105</v>
      </c>
      <c r="AM35" s="31"/>
    </row>
    <row r="36" spans="1:39" ht="12.75" customHeight="1" x14ac:dyDescent="0.15">
      <c r="A36" s="311"/>
      <c r="B36" s="21" t="s">
        <v>156</v>
      </c>
      <c r="C36" s="21"/>
      <c r="D36" s="21"/>
      <c r="E36" s="21"/>
      <c r="F36" s="21"/>
      <c r="G36" s="21"/>
      <c r="H36" s="21"/>
      <c r="I36" s="21"/>
      <c r="J36" s="21"/>
      <c r="K36" s="21"/>
      <c r="L36" s="21"/>
      <c r="M36" s="21"/>
      <c r="N36" s="21"/>
      <c r="O36" s="21"/>
      <c r="P36" s="21"/>
      <c r="Q36" s="21"/>
      <c r="R36" s="21"/>
      <c r="S36" s="21"/>
      <c r="T36" s="333">
        <f ca="1">COUNTIFS('申請額一覧 '!$E$6:$E$20,B36,'申請額一覧 '!$H$6:$H$20,"&gt;0")</f>
        <v>0</v>
      </c>
      <c r="U36" s="334"/>
      <c r="V36" s="335" t="s">
        <v>17</v>
      </c>
      <c r="W36" s="336"/>
      <c r="X36" s="323">
        <f ca="1">SUMIF('申請額一覧 '!$E$6:$E$20,B36,'申請額一覧 '!$H$6:$H$20)+SUMIF('申請額一覧 '!$E$6:$E$20,B36,'申請額一覧 '!$K$6:$K$20)</f>
        <v>0</v>
      </c>
      <c r="Y36" s="324"/>
      <c r="Z36" s="324"/>
      <c r="AA36" s="324"/>
      <c r="AB36" s="39" t="s">
        <v>105</v>
      </c>
      <c r="AC36" s="28"/>
      <c r="AD36" s="333">
        <f ca="1">COUNTIFS('申請額一覧 '!$E$6:$E$20,B36,'申請額一覧 '!$N$6:$N$20,"&gt;0")</f>
        <v>0</v>
      </c>
      <c r="AE36" s="334"/>
      <c r="AF36" s="335" t="s">
        <v>17</v>
      </c>
      <c r="AG36" s="336"/>
      <c r="AH36" s="331">
        <f ca="1">SUMIF('申請額一覧 '!$E$6:$E$20,B36,'申請額一覧 '!$N$6:$N$20)</f>
        <v>0</v>
      </c>
      <c r="AI36" s="332"/>
      <c r="AJ36" s="332"/>
      <c r="AK36" s="332"/>
      <c r="AL36" s="39" t="s">
        <v>105</v>
      </c>
      <c r="AM36" s="28"/>
    </row>
    <row r="37" spans="1:39" ht="12.75" customHeight="1" x14ac:dyDescent="0.15">
      <c r="A37" s="311"/>
      <c r="B37" s="21" t="s">
        <v>157</v>
      </c>
      <c r="C37" s="21"/>
      <c r="D37" s="21"/>
      <c r="E37" s="21"/>
      <c r="F37" s="21"/>
      <c r="G37" s="21"/>
      <c r="H37" s="21"/>
      <c r="I37" s="21"/>
      <c r="J37" s="21"/>
      <c r="K37" s="21"/>
      <c r="L37" s="21"/>
      <c r="M37" s="21"/>
      <c r="N37" s="21"/>
      <c r="O37" s="21"/>
      <c r="P37" s="21"/>
      <c r="Q37" s="21"/>
      <c r="R37" s="21"/>
      <c r="S37" s="21"/>
      <c r="T37" s="333">
        <f ca="1">COUNTIFS('申請額一覧 '!$E$6:$E$20,B37,'申請額一覧 '!$H$6:$H$20,"&gt;0")</f>
        <v>0</v>
      </c>
      <c r="U37" s="334"/>
      <c r="V37" s="335" t="s">
        <v>17</v>
      </c>
      <c r="W37" s="336"/>
      <c r="X37" s="323">
        <f ca="1">SUMIF('申請額一覧 '!$E$6:$E$20,B37,'申請額一覧 '!$H$6:$H$20)+SUMIF('申請額一覧 '!$E$6:$E$20,B37,'申請額一覧 '!$K$6:$K$20)</f>
        <v>0</v>
      </c>
      <c r="Y37" s="324"/>
      <c r="Z37" s="324"/>
      <c r="AA37" s="324"/>
      <c r="AB37" s="39" t="s">
        <v>105</v>
      </c>
      <c r="AC37" s="28"/>
      <c r="AD37" s="333">
        <f ca="1">COUNTIFS('申請額一覧 '!$E$6:$E$20,B37,'申請額一覧 '!$N$6:$N$20,"&gt;0")</f>
        <v>0</v>
      </c>
      <c r="AE37" s="334"/>
      <c r="AF37" s="335" t="s">
        <v>17</v>
      </c>
      <c r="AG37" s="336"/>
      <c r="AH37" s="331">
        <f ca="1">SUMIF('申請額一覧 '!$E$6:$E$20,B37,'申請額一覧 '!$N$6:$N$20)</f>
        <v>0</v>
      </c>
      <c r="AI37" s="332"/>
      <c r="AJ37" s="332"/>
      <c r="AK37" s="332"/>
      <c r="AL37" s="39" t="s">
        <v>105</v>
      </c>
      <c r="AM37" s="28"/>
    </row>
    <row r="38" spans="1:39" ht="12.75" customHeight="1" x14ac:dyDescent="0.15">
      <c r="A38" s="311"/>
      <c r="B38" s="21" t="s">
        <v>158</v>
      </c>
      <c r="C38" s="21"/>
      <c r="D38" s="21"/>
      <c r="E38" s="21"/>
      <c r="F38" s="21"/>
      <c r="G38" s="21"/>
      <c r="H38" s="21"/>
      <c r="I38" s="21"/>
      <c r="J38" s="21"/>
      <c r="K38" s="21"/>
      <c r="L38" s="21"/>
      <c r="M38" s="21"/>
      <c r="N38" s="21"/>
      <c r="O38" s="21"/>
      <c r="P38" s="21"/>
      <c r="Q38" s="21"/>
      <c r="R38" s="21"/>
      <c r="S38" s="21"/>
      <c r="T38" s="333">
        <f ca="1">COUNTIFS('申請額一覧 '!$E$6:$E$20,B38,'申請額一覧 '!$H$6:$H$20,"&gt;0")</f>
        <v>0</v>
      </c>
      <c r="U38" s="334"/>
      <c r="V38" s="335" t="s">
        <v>17</v>
      </c>
      <c r="W38" s="336"/>
      <c r="X38" s="323">
        <f ca="1">SUMIF('申請額一覧 '!$E$6:$E$20,B38,'申請額一覧 '!$H$6:$H$20)+SUMIF('申請額一覧 '!$E$6:$E$20,B38,'申請額一覧 '!$K$6:$K$20)</f>
        <v>0</v>
      </c>
      <c r="Y38" s="324"/>
      <c r="Z38" s="324"/>
      <c r="AA38" s="324"/>
      <c r="AB38" s="39" t="s">
        <v>105</v>
      </c>
      <c r="AC38" s="28"/>
      <c r="AD38" s="333">
        <f ca="1">COUNTIFS('申請額一覧 '!$E$6:$E$20,B38,'申請額一覧 '!$N$6:$N$20,"&gt;0")</f>
        <v>0</v>
      </c>
      <c r="AE38" s="334"/>
      <c r="AF38" s="335" t="s">
        <v>17</v>
      </c>
      <c r="AG38" s="336"/>
      <c r="AH38" s="331">
        <f ca="1">SUMIF('申請額一覧 '!$E$6:$E$20,B38,'申請額一覧 '!$N$6:$N$20)</f>
        <v>0</v>
      </c>
      <c r="AI38" s="332"/>
      <c r="AJ38" s="332"/>
      <c r="AK38" s="332"/>
      <c r="AL38" s="39" t="s">
        <v>105</v>
      </c>
      <c r="AM38" s="28"/>
    </row>
    <row r="39" spans="1:39" ht="12.75" customHeight="1" x14ac:dyDescent="0.15">
      <c r="A39" s="311"/>
      <c r="B39" s="21" t="s">
        <v>159</v>
      </c>
      <c r="C39" s="21"/>
      <c r="D39" s="21"/>
      <c r="E39" s="21"/>
      <c r="F39" s="21"/>
      <c r="G39" s="21"/>
      <c r="H39" s="21"/>
      <c r="I39" s="21"/>
      <c r="J39" s="21"/>
      <c r="K39" s="21"/>
      <c r="L39" s="21"/>
      <c r="M39" s="21"/>
      <c r="N39" s="21"/>
      <c r="O39" s="21"/>
      <c r="P39" s="21"/>
      <c r="Q39" s="21"/>
      <c r="R39" s="21"/>
      <c r="S39" s="21"/>
      <c r="T39" s="333">
        <f ca="1">COUNTIFS('申請額一覧 '!$E$6:$E$20,B39,'申請額一覧 '!$H$6:$H$20,"&gt;0")</f>
        <v>0</v>
      </c>
      <c r="U39" s="334"/>
      <c r="V39" s="335" t="s">
        <v>17</v>
      </c>
      <c r="W39" s="336"/>
      <c r="X39" s="331">
        <f ca="1">SUMIF('申請額一覧 '!$E$6:$E$20,B39,'申請額一覧 '!$H$6:$H$20)+SUMIF('申請額一覧 '!$E$6:$E$20,B39,'申請額一覧 '!$K$6:$K$20)</f>
        <v>0</v>
      </c>
      <c r="Y39" s="332"/>
      <c r="Z39" s="332"/>
      <c r="AA39" s="332"/>
      <c r="AB39" s="39" t="s">
        <v>105</v>
      </c>
      <c r="AC39" s="28"/>
      <c r="AD39" s="333">
        <f ca="1">COUNTIFS('申請額一覧 '!$E$6:$E$20,B39,'申請額一覧 '!$N$6:$N$20,"&gt;0")</f>
        <v>0</v>
      </c>
      <c r="AE39" s="334"/>
      <c r="AF39" s="335" t="s">
        <v>17</v>
      </c>
      <c r="AG39" s="336"/>
      <c r="AH39" s="331">
        <f ca="1">SUMIF('申請額一覧 '!$E$6:$E$20,B39,'申請額一覧 '!$N$6:$N$20)</f>
        <v>0</v>
      </c>
      <c r="AI39" s="332"/>
      <c r="AJ39" s="332"/>
      <c r="AK39" s="332"/>
      <c r="AL39" s="39" t="s">
        <v>105</v>
      </c>
      <c r="AM39" s="28"/>
    </row>
    <row r="40" spans="1:39" ht="12.75" customHeight="1" x14ac:dyDescent="0.15">
      <c r="A40" s="312"/>
      <c r="B40" s="21" t="s">
        <v>171</v>
      </c>
      <c r="C40" s="21"/>
      <c r="D40" s="21"/>
      <c r="E40" s="21"/>
      <c r="F40" s="21"/>
      <c r="G40" s="21"/>
      <c r="H40" s="21"/>
      <c r="I40" s="21"/>
      <c r="J40" s="21"/>
      <c r="K40" s="21"/>
      <c r="L40" s="21"/>
      <c r="M40" s="21"/>
      <c r="N40" s="21"/>
      <c r="O40" s="21"/>
      <c r="P40" s="21"/>
      <c r="Q40" s="21"/>
      <c r="R40" s="21"/>
      <c r="S40" s="21"/>
      <c r="T40" s="333">
        <f ca="1">COUNTIFS('申請額一覧 '!$E$6:$E$20,B40,'申請額一覧 '!$H$6:$H$20,"&gt;0")</f>
        <v>0</v>
      </c>
      <c r="U40" s="334"/>
      <c r="V40" s="335" t="s">
        <v>17</v>
      </c>
      <c r="W40" s="336"/>
      <c r="X40" s="337">
        <f ca="1">SUMIF('申請額一覧 '!$E$6:$E$20,B40,'申請額一覧 '!$H$6:$H$20)+SUMIF('申請額一覧 '!$E$6:$E$20,B40,'申請額一覧 '!$K$6:$K$20)</f>
        <v>0</v>
      </c>
      <c r="Y40" s="338"/>
      <c r="Z40" s="338"/>
      <c r="AA40" s="338"/>
      <c r="AB40" s="39" t="s">
        <v>105</v>
      </c>
      <c r="AC40" s="28"/>
      <c r="AD40" s="333">
        <f ca="1">COUNTIFS('申請額一覧 '!$E$6:$E$20,B40,'申請額一覧 '!$N$6:$N$20,"&gt;0")</f>
        <v>0</v>
      </c>
      <c r="AE40" s="334"/>
      <c r="AF40" s="335" t="s">
        <v>17</v>
      </c>
      <c r="AG40" s="336"/>
      <c r="AH40" s="331">
        <f ca="1">SUMIF('申請額一覧 '!$E$6:$E$20,B40,'申請額一覧 '!$N$6:$N$20)</f>
        <v>0</v>
      </c>
      <c r="AI40" s="332"/>
      <c r="AJ40" s="332"/>
      <c r="AK40" s="332"/>
      <c r="AL40" s="39" t="s">
        <v>105</v>
      </c>
      <c r="AM40" s="28"/>
    </row>
    <row r="41" spans="1:39" ht="12.75" customHeight="1" x14ac:dyDescent="0.15">
      <c r="A41" s="308" t="s">
        <v>18</v>
      </c>
      <c r="B41" s="18" t="s">
        <v>160</v>
      </c>
      <c r="C41" s="18"/>
      <c r="D41" s="18"/>
      <c r="E41" s="18"/>
      <c r="F41" s="18"/>
      <c r="G41" s="18"/>
      <c r="H41" s="18"/>
      <c r="I41" s="18"/>
      <c r="J41" s="18"/>
      <c r="K41" s="18"/>
      <c r="L41" s="18"/>
      <c r="M41" s="18"/>
      <c r="N41" s="18"/>
      <c r="O41" s="18"/>
      <c r="P41" s="18"/>
      <c r="Q41" s="18"/>
      <c r="R41" s="18"/>
      <c r="S41" s="18"/>
      <c r="T41" s="344">
        <f ca="1">COUNTIFS('申請額一覧 '!$E$6:$E$20,B41,'申請額一覧 '!$H$6:$H$20,"&gt;0")</f>
        <v>0</v>
      </c>
      <c r="U41" s="345"/>
      <c r="V41" s="346" t="s">
        <v>17</v>
      </c>
      <c r="W41" s="347"/>
      <c r="X41" s="329">
        <f ca="1">SUMIF('申請額一覧 '!$E$6:$E$20,B41,'申請額一覧 '!$H$6:$H$20)+SUMIF('申請額一覧 '!$E$6:$E$20,B41,'申請額一覧 '!$K$6:$K$20)</f>
        <v>0</v>
      </c>
      <c r="Y41" s="330"/>
      <c r="Z41" s="330"/>
      <c r="AA41" s="330"/>
      <c r="AB41" s="43" t="s">
        <v>105</v>
      </c>
      <c r="AC41" s="27"/>
      <c r="AD41" s="344">
        <f ca="1">COUNTIFS('申請額一覧 '!$E$6:$E$20,B41,'申請額一覧 '!$N$6:$N$20,"&gt;0")</f>
        <v>0</v>
      </c>
      <c r="AE41" s="345"/>
      <c r="AF41" s="346" t="s">
        <v>17</v>
      </c>
      <c r="AG41" s="347"/>
      <c r="AH41" s="340">
        <f ca="1">SUMIF('申請額一覧 '!$E$6:$E$20,B41,'申請額一覧 '!$N$6:$N$20)</f>
        <v>0</v>
      </c>
      <c r="AI41" s="341"/>
      <c r="AJ41" s="341"/>
      <c r="AK41" s="341"/>
      <c r="AL41" s="43" t="s">
        <v>105</v>
      </c>
      <c r="AM41" s="27"/>
    </row>
    <row r="42" spans="1:39" ht="12.75" customHeight="1" x14ac:dyDescent="0.15">
      <c r="A42" s="309"/>
      <c r="B42" s="3" t="s">
        <v>161</v>
      </c>
      <c r="C42" s="26"/>
      <c r="D42" s="26"/>
      <c r="E42" s="26"/>
      <c r="F42" s="26"/>
      <c r="G42" s="26"/>
      <c r="H42" s="26"/>
      <c r="I42" s="26"/>
      <c r="J42" s="26"/>
      <c r="K42" s="26"/>
      <c r="L42" s="26"/>
      <c r="M42" s="26"/>
      <c r="N42" s="26"/>
      <c r="O42" s="26"/>
      <c r="P42" s="26"/>
      <c r="Q42" s="26"/>
      <c r="R42" s="26"/>
      <c r="S42" s="26"/>
      <c r="T42" s="319">
        <f ca="1">COUNTIFS('申請額一覧 '!$E$6:$E$20,B42,'申請額一覧 '!$H$6:$H$20,"&gt;0")</f>
        <v>0</v>
      </c>
      <c r="U42" s="320"/>
      <c r="V42" s="321" t="s">
        <v>17</v>
      </c>
      <c r="W42" s="322"/>
      <c r="X42" s="323">
        <f ca="1">SUMIF('申請額一覧 '!$E$6:$E$20,B42,'申請額一覧 '!$H$6:$H$20)+SUMIF('申請額一覧 '!$E$6:$E$20,B42,'申請額一覧 '!$K$6:$K$20)</f>
        <v>0</v>
      </c>
      <c r="Y42" s="324"/>
      <c r="Z42" s="324"/>
      <c r="AA42" s="324"/>
      <c r="AB42" s="40" t="s">
        <v>105</v>
      </c>
      <c r="AC42" s="29"/>
      <c r="AD42" s="319">
        <f ca="1">COUNTIFS('申請額一覧 '!$E$6:$E$20,B42,'申請額一覧 '!$N$6:$N$20,"&gt;0")</f>
        <v>0</v>
      </c>
      <c r="AE42" s="320"/>
      <c r="AF42" s="321" t="s">
        <v>17</v>
      </c>
      <c r="AG42" s="322"/>
      <c r="AH42" s="323">
        <f ca="1">SUMIF('申請額一覧 '!$E$6:$E$20,B42,'申請額一覧 '!$N$6:$N$20)</f>
        <v>0</v>
      </c>
      <c r="AI42" s="324"/>
      <c r="AJ42" s="324"/>
      <c r="AK42" s="324"/>
      <c r="AL42" s="40" t="s">
        <v>105</v>
      </c>
      <c r="AM42" s="29"/>
    </row>
    <row r="43" spans="1:39" ht="12.75" customHeight="1" x14ac:dyDescent="0.15">
      <c r="A43" s="309"/>
      <c r="B43" s="63" t="s">
        <v>162</v>
      </c>
      <c r="C43" s="3"/>
      <c r="D43" s="3"/>
      <c r="E43" s="3"/>
      <c r="F43" s="3"/>
      <c r="G43" s="3"/>
      <c r="H43" s="3"/>
      <c r="I43" s="3"/>
      <c r="J43" s="3"/>
      <c r="K43" s="3"/>
      <c r="L43" s="3"/>
      <c r="M43" s="3"/>
      <c r="N43" s="3"/>
      <c r="O43" s="3"/>
      <c r="P43" s="3"/>
      <c r="Q43" s="3"/>
      <c r="R43" s="3"/>
      <c r="S43" s="3"/>
      <c r="T43" s="325">
        <f ca="1">COUNTIFS('申請額一覧 '!$E$6:$E$20,B43,'申請額一覧 '!$H$6:$H$20,"&gt;0")</f>
        <v>0</v>
      </c>
      <c r="U43" s="326"/>
      <c r="V43" s="327" t="s">
        <v>17</v>
      </c>
      <c r="W43" s="328"/>
      <c r="X43" s="323">
        <f ca="1">SUMIF('申請額一覧 '!$E$6:$E$20,B43,'申請額一覧 '!$H$6:$H$20)+SUMIF('申請額一覧 '!$E$6:$E$20,B43,'申請額一覧 '!$K$6:$K$20)</f>
        <v>0</v>
      </c>
      <c r="Y43" s="324"/>
      <c r="Z43" s="324"/>
      <c r="AA43" s="324"/>
      <c r="AB43" s="64" t="s">
        <v>105</v>
      </c>
      <c r="AC43" s="65"/>
      <c r="AD43" s="325">
        <f ca="1">COUNTIFS('申請額一覧 '!$E$6:$E$20,B43,'申請額一覧 '!$N$6:$N$20,"&gt;0")</f>
        <v>0</v>
      </c>
      <c r="AE43" s="326"/>
      <c r="AF43" s="327" t="s">
        <v>17</v>
      </c>
      <c r="AG43" s="328"/>
      <c r="AH43" s="366">
        <f ca="1">SUMIF('申請額一覧 '!$E$6:$E$20,B43,'申請額一覧 '!$N$6:$N$20)</f>
        <v>0</v>
      </c>
      <c r="AI43" s="367"/>
      <c r="AJ43" s="367"/>
      <c r="AK43" s="367"/>
      <c r="AL43" s="64" t="s">
        <v>105</v>
      </c>
      <c r="AM43" s="65"/>
    </row>
    <row r="44" spans="1:39" ht="12.75" customHeight="1" x14ac:dyDescent="0.15">
      <c r="A44" s="309"/>
      <c r="B44" s="3" t="s">
        <v>163</v>
      </c>
      <c r="C44" s="3"/>
      <c r="D44" s="3"/>
      <c r="E44" s="3"/>
      <c r="F44" s="3"/>
      <c r="G44" s="3"/>
      <c r="H44" s="3"/>
      <c r="I44" s="3"/>
      <c r="J44" s="3"/>
      <c r="K44" s="3"/>
      <c r="L44" s="3"/>
      <c r="M44" s="3"/>
      <c r="N44" s="3"/>
      <c r="O44" s="3"/>
      <c r="P44" s="3"/>
      <c r="Q44" s="3"/>
      <c r="R44" s="3"/>
      <c r="S44" s="3"/>
      <c r="T44" s="325">
        <f ca="1">COUNTIFS('申請額一覧 '!$E$6:$E$20,B44,'申請額一覧 '!$H$6:$H$20,"&gt;0")</f>
        <v>0</v>
      </c>
      <c r="U44" s="326"/>
      <c r="V44" s="327" t="s">
        <v>17</v>
      </c>
      <c r="W44" s="328"/>
      <c r="X44" s="331">
        <f ca="1">SUMIF('申請額一覧 '!$E$6:$E$20,B44,'申請額一覧 '!$H$6:$H$20)+SUMIF('申請額一覧 '!$E$6:$E$20,B44,'申請額一覧 '!$K$6:$K$20)</f>
        <v>0</v>
      </c>
      <c r="Y44" s="332"/>
      <c r="Z44" s="332"/>
      <c r="AA44" s="332"/>
      <c r="AB44" s="64" t="s">
        <v>105</v>
      </c>
      <c r="AC44" s="65"/>
      <c r="AD44" s="325">
        <f ca="1">COUNTIFS('申請額一覧 '!$E$6:$E$20,B44,'申請額一覧 '!$N$6:$N$20,"&gt;0")</f>
        <v>0</v>
      </c>
      <c r="AE44" s="326"/>
      <c r="AF44" s="327" t="s">
        <v>17</v>
      </c>
      <c r="AG44" s="328"/>
      <c r="AH44" s="366">
        <f ca="1">SUMIF('申請額一覧 '!$E$6:$E$20,B44,'申請額一覧 '!$N$6:$N$20)</f>
        <v>0</v>
      </c>
      <c r="AI44" s="367"/>
      <c r="AJ44" s="367"/>
      <c r="AK44" s="367"/>
      <c r="AL44" s="64" t="s">
        <v>105</v>
      </c>
      <c r="AM44" s="65"/>
    </row>
    <row r="45" spans="1:39" ht="12.75" customHeight="1" x14ac:dyDescent="0.15">
      <c r="A45" s="309"/>
      <c r="B45" s="70" t="s">
        <v>164</v>
      </c>
      <c r="C45" s="68"/>
      <c r="D45" s="68"/>
      <c r="E45" s="68"/>
      <c r="F45" s="68"/>
      <c r="G45" s="68"/>
      <c r="H45" s="68"/>
      <c r="I45" s="68"/>
      <c r="J45" s="68"/>
      <c r="K45" s="68"/>
      <c r="L45" s="68"/>
      <c r="M45" s="68"/>
      <c r="N45" s="68"/>
      <c r="O45" s="68"/>
      <c r="P45" s="68"/>
      <c r="Q45" s="68"/>
      <c r="R45" s="68"/>
      <c r="S45" s="68"/>
      <c r="T45" s="348">
        <f ca="1">COUNTIFS('申請額一覧 '!$E$6:$E$20,B45,'申請額一覧 '!$H$6:$H$20,"&gt;0")</f>
        <v>0</v>
      </c>
      <c r="U45" s="349"/>
      <c r="V45" s="350" t="s">
        <v>17</v>
      </c>
      <c r="W45" s="351"/>
      <c r="X45" s="337">
        <f ca="1">SUMIF('申請額一覧 '!$E$6:$E$20,B45,'申請額一覧 '!$H$6:$H$20)+SUMIF('申請額一覧 '!$E$6:$E$20,B45,'申請額一覧 '!$K$6:$K$20)</f>
        <v>0</v>
      </c>
      <c r="Y45" s="338"/>
      <c r="Z45" s="338"/>
      <c r="AA45" s="338"/>
      <c r="AB45" s="44" t="s">
        <v>105</v>
      </c>
      <c r="AC45" s="31"/>
      <c r="AD45" s="348">
        <f ca="1">COUNTIFS('申請額一覧 '!$E$6:$E$20,B45,'申請額一覧 '!$N$6:$N$20,"&gt;0")</f>
        <v>0</v>
      </c>
      <c r="AE45" s="349"/>
      <c r="AF45" s="350" t="s">
        <v>17</v>
      </c>
      <c r="AG45" s="351"/>
      <c r="AH45" s="337">
        <f ca="1">SUMIF('申請額一覧 '!$E$6:$E$20,B45,'申請額一覧 '!$N$6:$N$20)</f>
        <v>0</v>
      </c>
      <c r="AI45" s="338"/>
      <c r="AJ45" s="338"/>
      <c r="AK45" s="338"/>
      <c r="AL45" s="44" t="s">
        <v>105</v>
      </c>
      <c r="AM45" s="31"/>
    </row>
    <row r="46" spans="1:39" ht="12.75" customHeight="1" x14ac:dyDescent="0.15">
      <c r="A46" s="309"/>
      <c r="B46" s="25" t="s">
        <v>165</v>
      </c>
      <c r="C46" s="26"/>
      <c r="D46" s="26"/>
      <c r="E46" s="26"/>
      <c r="F46" s="26"/>
      <c r="G46" s="26"/>
      <c r="H46" s="26"/>
      <c r="I46" s="26"/>
      <c r="J46" s="26"/>
      <c r="K46" s="26"/>
      <c r="L46" s="26"/>
      <c r="M46" s="26"/>
      <c r="N46" s="26"/>
      <c r="O46" s="26"/>
      <c r="P46" s="26"/>
      <c r="Q46" s="26"/>
      <c r="R46" s="26"/>
      <c r="S46" s="26"/>
      <c r="T46" s="319">
        <f ca="1">COUNTIFS('申請額一覧 '!$E$6:$E$20,B46,'申請額一覧 '!$H$6:$H$20,"&gt;0")</f>
        <v>0</v>
      </c>
      <c r="U46" s="320"/>
      <c r="V46" s="321" t="s">
        <v>17</v>
      </c>
      <c r="W46" s="322"/>
      <c r="X46" s="337">
        <f ca="1">SUMIF('申請額一覧 '!$E$6:$E$20,B46,'申請額一覧 '!$H$6:$H$20)+SUMIF('申請額一覧 '!$E$6:$E$20,B46,'申請額一覧 '!$K$6:$K$20)</f>
        <v>0</v>
      </c>
      <c r="Y46" s="338"/>
      <c r="Z46" s="338"/>
      <c r="AA46" s="338"/>
      <c r="AB46" s="40" t="s">
        <v>105</v>
      </c>
      <c r="AC46" s="29"/>
      <c r="AD46" s="319">
        <f ca="1">COUNTIFS('申請額一覧 '!$E$6:$E$20,B46,'申請額一覧 '!$N$6:$N$20,"&gt;0")</f>
        <v>0</v>
      </c>
      <c r="AE46" s="320"/>
      <c r="AF46" s="321" t="s">
        <v>17</v>
      </c>
      <c r="AG46" s="322"/>
      <c r="AH46" s="323">
        <f ca="1">SUMIF('申請額一覧 '!$E$6:$E$20,B46,'申請額一覧 '!$N$6:$N$20)</f>
        <v>0</v>
      </c>
      <c r="AI46" s="324"/>
      <c r="AJ46" s="324"/>
      <c r="AK46" s="324"/>
      <c r="AL46" s="40" t="s">
        <v>105</v>
      </c>
      <c r="AM46" s="29"/>
    </row>
    <row r="47" spans="1:39" ht="12.75" customHeight="1" x14ac:dyDescent="0.15">
      <c r="A47" s="310" t="s">
        <v>172</v>
      </c>
      <c r="B47" s="16" t="s">
        <v>166</v>
      </c>
      <c r="C47" s="18"/>
      <c r="D47" s="18"/>
      <c r="E47" s="18"/>
      <c r="F47" s="18"/>
      <c r="G47" s="18"/>
      <c r="H47" s="18"/>
      <c r="I47" s="18"/>
      <c r="J47" s="18"/>
      <c r="K47" s="18"/>
      <c r="L47" s="18"/>
      <c r="M47" s="18"/>
      <c r="N47" s="18"/>
      <c r="O47" s="18"/>
      <c r="P47" s="18"/>
      <c r="Q47" s="18"/>
      <c r="R47" s="18"/>
      <c r="S47" s="18"/>
      <c r="T47" s="344">
        <f ca="1">COUNTIFS('申請額一覧 '!$E$6:$E$20,B47,'申請額一覧 '!$H$6:$H$20,"&gt;0")</f>
        <v>0</v>
      </c>
      <c r="U47" s="345"/>
      <c r="V47" s="346" t="s">
        <v>17</v>
      </c>
      <c r="W47" s="347"/>
      <c r="X47" s="329">
        <f ca="1">SUMIF('申請額一覧 '!$E$6:$E$20,B47,'申請額一覧 '!$H$6:$H$20)+SUMIF('申請額一覧 '!$E$6:$E$20,B47,'申請額一覧 '!$K$6:$K$20)</f>
        <v>0</v>
      </c>
      <c r="Y47" s="330"/>
      <c r="Z47" s="330"/>
      <c r="AA47" s="330"/>
      <c r="AB47" s="43" t="s">
        <v>105</v>
      </c>
      <c r="AC47" s="27"/>
      <c r="AD47" s="344">
        <f ca="1">COUNTIFS('申請額一覧 '!$E$6:$E$20,B47,'申請額一覧 '!$N$6:$N$20,"&gt;0")</f>
        <v>0</v>
      </c>
      <c r="AE47" s="345"/>
      <c r="AF47" s="346" t="s">
        <v>17</v>
      </c>
      <c r="AG47" s="347"/>
      <c r="AH47" s="340">
        <f ca="1">SUMIF('申請額一覧 '!$E$6:$E$20,B47,'申請額一覧 '!$N$6:$N$20)</f>
        <v>0</v>
      </c>
      <c r="AI47" s="341"/>
      <c r="AJ47" s="341"/>
      <c r="AK47" s="341"/>
      <c r="AL47" s="43" t="s">
        <v>105</v>
      </c>
      <c r="AM47" s="27"/>
    </row>
    <row r="48" spans="1:39" ht="12.75" customHeight="1" x14ac:dyDescent="0.15">
      <c r="A48" s="311"/>
      <c r="B48" s="20" t="s">
        <v>167</v>
      </c>
      <c r="C48" s="21"/>
      <c r="D48" s="21"/>
      <c r="E48" s="21"/>
      <c r="F48" s="21"/>
      <c r="G48" s="21"/>
      <c r="H48" s="21"/>
      <c r="I48" s="21"/>
      <c r="J48" s="21"/>
      <c r="K48" s="21"/>
      <c r="L48" s="21"/>
      <c r="M48" s="21"/>
      <c r="N48" s="21"/>
      <c r="O48" s="21"/>
      <c r="P48" s="21"/>
      <c r="Q48" s="21"/>
      <c r="R48" s="21"/>
      <c r="S48" s="21"/>
      <c r="T48" s="333">
        <f ca="1">COUNTIFS('申請額一覧 '!$E$6:$E$20,B48,'申請額一覧 '!$H$6:$H$20,"&gt;0")</f>
        <v>0</v>
      </c>
      <c r="U48" s="334"/>
      <c r="V48" s="335" t="s">
        <v>17</v>
      </c>
      <c r="W48" s="336"/>
      <c r="X48" s="323">
        <f ca="1">SUMIF('申請額一覧 '!$E$6:$E$20,B48,'申請額一覧 '!$H$6:$H$20)+SUMIF('申請額一覧 '!$E$6:$E$20,B48,'申請額一覧 '!$K$6:$K$20)</f>
        <v>0</v>
      </c>
      <c r="Y48" s="324"/>
      <c r="Z48" s="324"/>
      <c r="AA48" s="324"/>
      <c r="AB48" s="39" t="s">
        <v>105</v>
      </c>
      <c r="AC48" s="28"/>
      <c r="AD48" s="333">
        <f ca="1">COUNTIFS('申請額一覧 '!$E$6:$E$20,B48,'申請額一覧 '!$N$6:$N$20,"&gt;0")</f>
        <v>0</v>
      </c>
      <c r="AE48" s="334"/>
      <c r="AF48" s="335" t="s">
        <v>17</v>
      </c>
      <c r="AG48" s="336"/>
      <c r="AH48" s="331">
        <f ca="1">SUMIF('申請額一覧 '!$E$6:$E$20,B48,'申請額一覧 '!$N$6:$N$20)</f>
        <v>0</v>
      </c>
      <c r="AI48" s="332"/>
      <c r="AJ48" s="332"/>
      <c r="AK48" s="332"/>
      <c r="AL48" s="39" t="s">
        <v>105</v>
      </c>
      <c r="AM48" s="28"/>
    </row>
    <row r="49" spans="1:39" ht="12.75" customHeight="1" x14ac:dyDescent="0.15">
      <c r="A49" s="311"/>
      <c r="B49" s="20" t="s">
        <v>168</v>
      </c>
      <c r="C49" s="21"/>
      <c r="D49" s="21"/>
      <c r="E49" s="21"/>
      <c r="F49" s="21"/>
      <c r="G49" s="21"/>
      <c r="H49" s="21"/>
      <c r="I49" s="21"/>
      <c r="J49" s="21"/>
      <c r="K49" s="21"/>
      <c r="L49" s="21"/>
      <c r="M49" s="21"/>
      <c r="N49" s="21"/>
      <c r="O49" s="21"/>
      <c r="P49" s="21"/>
      <c r="Q49" s="21"/>
      <c r="R49" s="21"/>
      <c r="S49" s="21"/>
      <c r="T49" s="333">
        <f ca="1">COUNTIFS('申請額一覧 '!$E$6:$E$20,B49,'申請額一覧 '!$H$6:$H$20,"&gt;0")</f>
        <v>0</v>
      </c>
      <c r="U49" s="334"/>
      <c r="V49" s="335" t="s">
        <v>17</v>
      </c>
      <c r="W49" s="336"/>
      <c r="X49" s="323">
        <f ca="1">SUMIF('申請額一覧 '!$E$6:$E$20,B49,'申請額一覧 '!$H$6:$H$20)+SUMIF('申請額一覧 '!$E$6:$E$20,B49,'申請額一覧 '!$K$6:$K$20)</f>
        <v>0</v>
      </c>
      <c r="Y49" s="324"/>
      <c r="Z49" s="324"/>
      <c r="AA49" s="324"/>
      <c r="AB49" s="39" t="s">
        <v>105</v>
      </c>
      <c r="AC49" s="28"/>
      <c r="AD49" s="333">
        <f ca="1">COUNTIFS('申請額一覧 '!$E$6:$E$20,B49,'申請額一覧 '!$N$6:$N$20,"&gt;0")</f>
        <v>0</v>
      </c>
      <c r="AE49" s="334"/>
      <c r="AF49" s="335" t="s">
        <v>17</v>
      </c>
      <c r="AG49" s="336"/>
      <c r="AH49" s="331">
        <f ca="1">SUMIF('申請額一覧 '!$E$6:$E$20,B49,'申請額一覧 '!$N$6:$N$20)</f>
        <v>0</v>
      </c>
      <c r="AI49" s="332"/>
      <c r="AJ49" s="332"/>
      <c r="AK49" s="332"/>
      <c r="AL49" s="39" t="s">
        <v>105</v>
      </c>
      <c r="AM49" s="28"/>
    </row>
    <row r="50" spans="1:39" ht="12.75" customHeight="1" x14ac:dyDescent="0.15">
      <c r="A50" s="312"/>
      <c r="B50" s="23" t="s">
        <v>169</v>
      </c>
      <c r="C50" s="24"/>
      <c r="D50" s="24"/>
      <c r="E50" s="24"/>
      <c r="F50" s="24"/>
      <c r="G50" s="24"/>
      <c r="H50" s="24"/>
      <c r="I50" s="24"/>
      <c r="J50" s="24"/>
      <c r="K50" s="24"/>
      <c r="L50" s="24"/>
      <c r="M50" s="24"/>
      <c r="N50" s="24"/>
      <c r="O50" s="24"/>
      <c r="P50" s="24"/>
      <c r="Q50" s="24"/>
      <c r="R50" s="24"/>
      <c r="S50" s="24"/>
      <c r="T50" s="313">
        <f ca="1">COUNTIFS('申請額一覧 '!$E$6:$E$20,B50,'申請額一覧 '!$H$6:$H$20,"&gt;0")</f>
        <v>0</v>
      </c>
      <c r="U50" s="314"/>
      <c r="V50" s="315" t="s">
        <v>17</v>
      </c>
      <c r="W50" s="316"/>
      <c r="X50" s="317">
        <f ca="1">SUMIF('申請額一覧 '!$E$6:$E$20,B50,'申請額一覧 '!$H$6:$H$20)+SUMIF('申請額一覧 '!$E$6:$E$20,B50,'申請額一覧 '!$K$6:$K$20)</f>
        <v>0</v>
      </c>
      <c r="Y50" s="318"/>
      <c r="Z50" s="318"/>
      <c r="AA50" s="318"/>
      <c r="AB50" s="66" t="s">
        <v>105</v>
      </c>
      <c r="AC50" s="67"/>
      <c r="AD50" s="313">
        <f ca="1">COUNTIFS('申請額一覧 '!$E$6:$E$20,B50,'申請額一覧 '!$N$6:$N$20,"&gt;0")</f>
        <v>0</v>
      </c>
      <c r="AE50" s="314"/>
      <c r="AF50" s="315" t="s">
        <v>17</v>
      </c>
      <c r="AG50" s="316"/>
      <c r="AH50" s="317">
        <f ca="1">SUMIF('申請額一覧 '!$E$6:$E$20,B50,'申請額一覧 '!$N$6:$N$20)</f>
        <v>0</v>
      </c>
      <c r="AI50" s="318"/>
      <c r="AJ50" s="318"/>
      <c r="AK50" s="318"/>
      <c r="AL50" s="66" t="s">
        <v>105</v>
      </c>
      <c r="AM50" s="67"/>
    </row>
    <row r="51" spans="1:39" ht="15.75" customHeight="1" x14ac:dyDescent="0.15">
      <c r="A51" s="352" t="s">
        <v>19</v>
      </c>
      <c r="B51" s="353"/>
      <c r="C51" s="353"/>
      <c r="D51" s="353"/>
      <c r="E51" s="353"/>
      <c r="F51" s="353"/>
      <c r="G51" s="353"/>
      <c r="H51" s="353"/>
      <c r="I51" s="353"/>
      <c r="J51" s="353"/>
      <c r="K51" s="353"/>
      <c r="L51" s="353"/>
      <c r="M51" s="353"/>
      <c r="N51" s="353"/>
      <c r="O51" s="353"/>
      <c r="P51" s="353"/>
      <c r="Q51" s="353"/>
      <c r="R51" s="353"/>
      <c r="S51" s="354"/>
      <c r="T51" s="362">
        <f ca="1">SUM(T22:U50)</f>
        <v>0</v>
      </c>
      <c r="U51" s="363"/>
      <c r="V51" s="364" t="s">
        <v>17</v>
      </c>
      <c r="W51" s="365"/>
      <c r="X51" s="340">
        <f ca="1">SUM(X22:AA50)</f>
        <v>0</v>
      </c>
      <c r="Y51" s="341"/>
      <c r="Z51" s="341"/>
      <c r="AA51" s="341"/>
      <c r="AB51" s="41" t="s">
        <v>105</v>
      </c>
      <c r="AC51" s="37"/>
      <c r="AD51" s="362">
        <f ca="1">SUM(AD22:AE50)</f>
        <v>0</v>
      </c>
      <c r="AE51" s="363"/>
      <c r="AF51" s="364" t="s">
        <v>17</v>
      </c>
      <c r="AG51" s="365"/>
      <c r="AH51" s="342">
        <f ca="1">SUM(AH22:AK50)</f>
        <v>0</v>
      </c>
      <c r="AI51" s="343"/>
      <c r="AJ51" s="343"/>
      <c r="AK51" s="343"/>
      <c r="AL51" s="41" t="s">
        <v>105</v>
      </c>
      <c r="AM51" s="37"/>
    </row>
    <row r="52" spans="1:39" ht="15.75" customHeight="1" x14ac:dyDescent="0.15">
      <c r="A52" s="352" t="s">
        <v>195</v>
      </c>
      <c r="B52" s="353"/>
      <c r="C52" s="353"/>
      <c r="D52" s="353"/>
      <c r="E52" s="353"/>
      <c r="F52" s="353"/>
      <c r="G52" s="353"/>
      <c r="H52" s="353"/>
      <c r="I52" s="353"/>
      <c r="J52" s="353"/>
      <c r="K52" s="353"/>
      <c r="L52" s="353"/>
      <c r="M52" s="353"/>
      <c r="N52" s="353"/>
      <c r="O52" s="353"/>
      <c r="P52" s="353"/>
      <c r="Q52" s="353"/>
      <c r="R52" s="353"/>
      <c r="S52" s="354"/>
      <c r="T52" s="403">
        <f ca="1">X51+AH51</f>
        <v>0</v>
      </c>
      <c r="U52" s="404"/>
      <c r="V52" s="404"/>
      <c r="W52" s="404"/>
      <c r="X52" s="404"/>
      <c r="Y52" s="404"/>
      <c r="Z52" s="404"/>
      <c r="AA52" s="404"/>
      <c r="AB52" s="404"/>
      <c r="AC52" s="404"/>
      <c r="AD52" s="404"/>
      <c r="AE52" s="404"/>
      <c r="AF52" s="404"/>
      <c r="AG52" s="404"/>
      <c r="AH52" s="404"/>
      <c r="AI52" s="404"/>
      <c r="AJ52" s="404"/>
      <c r="AK52" s="404"/>
      <c r="AL52" s="41" t="s">
        <v>105</v>
      </c>
      <c r="AM52" s="30"/>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3"/>
  <pageMargins left="0.7" right="0.16" top="0.75" bottom="0.27" header="0.3" footer="0.1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view="pageBreakPreview" zoomScale="110" zoomScaleNormal="140" zoomScaleSheetLayoutView="110" workbookViewId="0">
      <selection activeCell="A2" sqref="A2"/>
    </sheetView>
  </sheetViews>
  <sheetFormatPr defaultColWidth="2.25" defaultRowHeight="13.5" x14ac:dyDescent="0.15"/>
  <cols>
    <col min="1" max="1" width="2.25" style="36"/>
    <col min="2" max="2" width="3.125" style="36" customWidth="1"/>
    <col min="3" max="3" width="12.875" style="36" customWidth="1"/>
    <col min="4" max="4" width="16.875" style="36" customWidth="1"/>
    <col min="5" max="5" width="18.875" style="36" customWidth="1"/>
    <col min="6" max="14" width="11.25" style="36" customWidth="1"/>
    <col min="15" max="15" width="12.625" style="36" customWidth="1"/>
    <col min="16" max="16" width="18.75" style="36" customWidth="1"/>
    <col min="17" max="16384" width="2.25" style="36"/>
  </cols>
  <sheetData>
    <row r="1" spans="1:16" x14ac:dyDescent="0.15">
      <c r="A1" s="36" t="s">
        <v>265</v>
      </c>
    </row>
    <row r="3" spans="1:16" ht="18" customHeight="1" thickBot="1" x14ac:dyDescent="0.2">
      <c r="B3" s="34"/>
      <c r="P3" s="45" t="s">
        <v>130</v>
      </c>
    </row>
    <row r="4" spans="1:16" ht="32.25" customHeight="1" thickBot="1" x14ac:dyDescent="0.2">
      <c r="B4" s="409" t="s">
        <v>120</v>
      </c>
      <c r="C4" s="410" t="s">
        <v>139</v>
      </c>
      <c r="D4" s="411" t="s">
        <v>101</v>
      </c>
      <c r="E4" s="412" t="s">
        <v>106</v>
      </c>
      <c r="F4" s="413" t="s">
        <v>186</v>
      </c>
      <c r="G4" s="413"/>
      <c r="H4" s="414"/>
      <c r="I4" s="415" t="s">
        <v>249</v>
      </c>
      <c r="J4" s="416"/>
      <c r="K4" s="417"/>
      <c r="L4" s="413" t="s">
        <v>187</v>
      </c>
      <c r="M4" s="413"/>
      <c r="N4" s="414"/>
      <c r="O4" s="407" t="s">
        <v>257</v>
      </c>
      <c r="P4" s="408" t="s">
        <v>127</v>
      </c>
    </row>
    <row r="5" spans="1:16" ht="27.75" customHeight="1" x14ac:dyDescent="0.15">
      <c r="B5" s="409"/>
      <c r="C5" s="410"/>
      <c r="D5" s="411"/>
      <c r="E5" s="412"/>
      <c r="F5" s="47" t="s">
        <v>103</v>
      </c>
      <c r="G5" s="47" t="s">
        <v>104</v>
      </c>
      <c r="H5" s="50" t="s">
        <v>256</v>
      </c>
      <c r="I5" s="72" t="s">
        <v>103</v>
      </c>
      <c r="J5" s="72" t="s">
        <v>104</v>
      </c>
      <c r="K5" s="50" t="s">
        <v>256</v>
      </c>
      <c r="L5" s="48" t="s">
        <v>122</v>
      </c>
      <c r="M5" s="47" t="s">
        <v>123</v>
      </c>
      <c r="N5" s="50" t="s">
        <v>256</v>
      </c>
      <c r="O5" s="408"/>
      <c r="P5" s="408"/>
    </row>
    <row r="6" spans="1:16" ht="22.5" customHeight="1" x14ac:dyDescent="0.15">
      <c r="B6" s="286">
        <v>1</v>
      </c>
      <c r="C6" s="287">
        <f ca="1">IFERROR(INDIRECT("個票"&amp;$B6&amp;"！$AG$4"),"")</f>
        <v>0</v>
      </c>
      <c r="D6" s="287">
        <f ca="1">IFERROR(INDIRECT("個票"&amp;$B6&amp;"！$L$4"),"")</f>
        <v>0</v>
      </c>
      <c r="E6" s="286">
        <f ca="1">IFERROR(INDIRECT("個票"&amp;$B6&amp;"！$L$5"),"")</f>
        <v>0</v>
      </c>
      <c r="F6" s="288">
        <f ca="1">IF(G6&lt;&gt;0,IFERROR(INDIRECT("個票"&amp;$B6&amp;"！$AA$13"),""),0)</f>
        <v>0</v>
      </c>
      <c r="G6" s="288">
        <f ca="1">IFERROR(INDIRECT("個票"&amp;$B6&amp;"！$AI$13"),"")</f>
        <v>0</v>
      </c>
      <c r="H6" s="289">
        <f ca="1">MIN(F6:G6)</f>
        <v>0</v>
      </c>
      <c r="I6" s="288">
        <f ca="1">IF(J6&lt;&gt;0,IFERROR(INDIRECT("個票"&amp;$B6&amp;"！$AA$32"),""),0)</f>
        <v>0</v>
      </c>
      <c r="J6" s="288">
        <f ca="1">IFERROR(INDIRECT("個票"&amp;$B6&amp;"！$AI$32"),"")</f>
        <v>0</v>
      </c>
      <c r="K6" s="289">
        <f ca="1">MIN(I6:J6)</f>
        <v>0</v>
      </c>
      <c r="L6" s="290">
        <f ca="1">IF(M6&lt;&gt;0,IFERROR(INDIRECT("個票"&amp;$B6&amp;"！$AA$38"),""),0)</f>
        <v>0</v>
      </c>
      <c r="M6" s="288">
        <f ca="1">IFERROR(INDIRECT("個票"&amp;$B6&amp;"！$AI$38"),"")</f>
        <v>0</v>
      </c>
      <c r="N6" s="291">
        <f ca="1">MIN(L6:M6)</f>
        <v>0</v>
      </c>
      <c r="O6" s="291">
        <f ca="1">SUM(H6,K6,N6)</f>
        <v>0</v>
      </c>
      <c r="P6" s="292"/>
    </row>
    <row r="7" spans="1:16" ht="22.5" customHeight="1" x14ac:dyDescent="0.15">
      <c r="B7" s="286">
        <v>2</v>
      </c>
      <c r="C7" s="287" t="str">
        <f t="shared" ref="C7:C20" ca="1" si="0">IFERROR(INDIRECT("個票"&amp;$B7&amp;"！$AG$4"),"")</f>
        <v/>
      </c>
      <c r="D7" s="287" t="str">
        <f t="shared" ref="D7:D20" ca="1" si="1">IFERROR(INDIRECT("個票"&amp;$B7&amp;"！$L$4"),"")</f>
        <v/>
      </c>
      <c r="E7" s="286" t="str">
        <f t="shared" ref="E7:E20" ca="1" si="2">IFERROR(INDIRECT("個票"&amp;$B7&amp;"！$L$5"),"")</f>
        <v/>
      </c>
      <c r="F7" s="288" t="str">
        <f t="shared" ref="F7:F20" ca="1" si="3">IF(G7&lt;&gt;0,IFERROR(INDIRECT("個票"&amp;$B7&amp;"！$AA$13"),""),0)</f>
        <v/>
      </c>
      <c r="G7" s="288" t="str">
        <f t="shared" ref="G7:G20" ca="1" si="4">IFERROR(INDIRECT("個票"&amp;$B7&amp;"！$AI$13"),"")</f>
        <v/>
      </c>
      <c r="H7" s="289">
        <f ca="1">MIN(F7:G7)</f>
        <v>0</v>
      </c>
      <c r="I7" s="288" t="str">
        <f t="shared" ref="I7:I20" ca="1" si="5">IF(J7&lt;&gt;0,IFERROR(INDIRECT("個票"&amp;$B7&amp;"！$AA$32"),""),0)</f>
        <v/>
      </c>
      <c r="J7" s="288" t="str">
        <f t="shared" ref="J7:J20" ca="1" si="6">IFERROR(INDIRECT("個票"&amp;$B7&amp;"！$AI$32"),"")</f>
        <v/>
      </c>
      <c r="K7" s="289">
        <f t="shared" ref="K7:K20" ca="1" si="7">MIN(I7:J7)</f>
        <v>0</v>
      </c>
      <c r="L7" s="290" t="str">
        <f t="shared" ref="L7:L20" ca="1" si="8">IF(M7&lt;&gt;0,IFERROR(INDIRECT("個票"&amp;$B7&amp;"！$AA$38"),""),0)</f>
        <v/>
      </c>
      <c r="M7" s="288" t="str">
        <f t="shared" ref="M7:M20" ca="1" si="9">IFERROR(INDIRECT("個票"&amp;$B7&amp;"！$AI$38"),"")</f>
        <v/>
      </c>
      <c r="N7" s="291">
        <f t="shared" ref="N7:N20" ca="1" si="10">MIN(L7:M7)</f>
        <v>0</v>
      </c>
      <c r="O7" s="291">
        <f t="shared" ref="O7:O10" ca="1" si="11">SUM(H7,K7,N7)</f>
        <v>0</v>
      </c>
      <c r="P7" s="292"/>
    </row>
    <row r="8" spans="1:16" ht="22.5" customHeight="1" x14ac:dyDescent="0.15">
      <c r="B8" s="286">
        <v>3</v>
      </c>
      <c r="C8" s="287" t="str">
        <f t="shared" ca="1" si="0"/>
        <v/>
      </c>
      <c r="D8" s="287" t="str">
        <f t="shared" ca="1" si="1"/>
        <v/>
      </c>
      <c r="E8" s="286" t="str">
        <f t="shared" ca="1" si="2"/>
        <v/>
      </c>
      <c r="F8" s="288" t="str">
        <f t="shared" ca="1" si="3"/>
        <v/>
      </c>
      <c r="G8" s="288" t="str">
        <f t="shared" ca="1" si="4"/>
        <v/>
      </c>
      <c r="H8" s="289">
        <f t="shared" ref="H8:H20" ca="1" si="12">MIN(F8:G8)</f>
        <v>0</v>
      </c>
      <c r="I8" s="288" t="str">
        <f t="shared" ca="1" si="5"/>
        <v/>
      </c>
      <c r="J8" s="288" t="str">
        <f t="shared" ca="1" si="6"/>
        <v/>
      </c>
      <c r="K8" s="289">
        <f t="shared" ca="1" si="7"/>
        <v>0</v>
      </c>
      <c r="L8" s="290" t="str">
        <f t="shared" ca="1" si="8"/>
        <v/>
      </c>
      <c r="M8" s="288" t="str">
        <f t="shared" ca="1" si="9"/>
        <v/>
      </c>
      <c r="N8" s="291">
        <f t="shared" ca="1" si="10"/>
        <v>0</v>
      </c>
      <c r="O8" s="291">
        <f ca="1">SUM(H8,K8,N8)</f>
        <v>0</v>
      </c>
      <c r="P8" s="292"/>
    </row>
    <row r="9" spans="1:16" ht="22.5" customHeight="1" x14ac:dyDescent="0.15">
      <c r="B9" s="286">
        <v>4</v>
      </c>
      <c r="C9" s="287" t="str">
        <f t="shared" ca="1" si="0"/>
        <v/>
      </c>
      <c r="D9" s="287" t="str">
        <f t="shared" ca="1" si="1"/>
        <v/>
      </c>
      <c r="E9" s="286" t="str">
        <f t="shared" ca="1" si="2"/>
        <v/>
      </c>
      <c r="F9" s="288" t="str">
        <f t="shared" ca="1" si="3"/>
        <v/>
      </c>
      <c r="G9" s="288" t="str">
        <f t="shared" ca="1" si="4"/>
        <v/>
      </c>
      <c r="H9" s="289">
        <f t="shared" ca="1" si="12"/>
        <v>0</v>
      </c>
      <c r="I9" s="288" t="str">
        <f t="shared" ca="1" si="5"/>
        <v/>
      </c>
      <c r="J9" s="288" t="str">
        <f t="shared" ca="1" si="6"/>
        <v/>
      </c>
      <c r="K9" s="289">
        <f t="shared" ca="1" si="7"/>
        <v>0</v>
      </c>
      <c r="L9" s="290" t="str">
        <f t="shared" ca="1" si="8"/>
        <v/>
      </c>
      <c r="M9" s="288" t="str">
        <f t="shared" ca="1" si="9"/>
        <v/>
      </c>
      <c r="N9" s="291">
        <f t="shared" ca="1" si="10"/>
        <v>0</v>
      </c>
      <c r="O9" s="291">
        <f t="shared" ca="1" si="11"/>
        <v>0</v>
      </c>
      <c r="P9" s="292"/>
    </row>
    <row r="10" spans="1:16" ht="22.5" customHeight="1" x14ac:dyDescent="0.15">
      <c r="B10" s="286">
        <v>5</v>
      </c>
      <c r="C10" s="287" t="str">
        <f t="shared" ca="1" si="0"/>
        <v/>
      </c>
      <c r="D10" s="287" t="str">
        <f t="shared" ca="1" si="1"/>
        <v/>
      </c>
      <c r="E10" s="286" t="str">
        <f t="shared" ca="1" si="2"/>
        <v/>
      </c>
      <c r="F10" s="288" t="str">
        <f t="shared" ca="1" si="3"/>
        <v/>
      </c>
      <c r="G10" s="288" t="str">
        <f t="shared" ca="1" si="4"/>
        <v/>
      </c>
      <c r="H10" s="289">
        <f t="shared" ca="1" si="12"/>
        <v>0</v>
      </c>
      <c r="I10" s="288" t="str">
        <f t="shared" ca="1" si="5"/>
        <v/>
      </c>
      <c r="J10" s="288" t="str">
        <f t="shared" ca="1" si="6"/>
        <v/>
      </c>
      <c r="K10" s="289">
        <f t="shared" ca="1" si="7"/>
        <v>0</v>
      </c>
      <c r="L10" s="290" t="str">
        <f t="shared" ca="1" si="8"/>
        <v/>
      </c>
      <c r="M10" s="288" t="str">
        <f t="shared" ca="1" si="9"/>
        <v/>
      </c>
      <c r="N10" s="291">
        <f t="shared" ca="1" si="10"/>
        <v>0</v>
      </c>
      <c r="O10" s="291">
        <f t="shared" ca="1" si="11"/>
        <v>0</v>
      </c>
      <c r="P10" s="292"/>
    </row>
    <row r="11" spans="1:16" ht="22.5" customHeight="1" x14ac:dyDescent="0.15">
      <c r="B11" s="286">
        <v>6</v>
      </c>
      <c r="C11" s="287" t="str">
        <f t="shared" ca="1" si="0"/>
        <v/>
      </c>
      <c r="D11" s="287" t="str">
        <f t="shared" ca="1" si="1"/>
        <v/>
      </c>
      <c r="E11" s="286" t="str">
        <f t="shared" ca="1" si="2"/>
        <v/>
      </c>
      <c r="F11" s="288" t="str">
        <f t="shared" ca="1" si="3"/>
        <v/>
      </c>
      <c r="G11" s="288" t="str">
        <f t="shared" ca="1" si="4"/>
        <v/>
      </c>
      <c r="H11" s="289">
        <f t="shared" ca="1" si="12"/>
        <v>0</v>
      </c>
      <c r="I11" s="288" t="str">
        <f t="shared" ca="1" si="5"/>
        <v/>
      </c>
      <c r="J11" s="288" t="str">
        <f t="shared" ca="1" si="6"/>
        <v/>
      </c>
      <c r="K11" s="289">
        <f t="shared" ca="1" si="7"/>
        <v>0</v>
      </c>
      <c r="L11" s="290" t="str">
        <f t="shared" ca="1" si="8"/>
        <v/>
      </c>
      <c r="M11" s="288" t="str">
        <f t="shared" ca="1" si="9"/>
        <v/>
      </c>
      <c r="N11" s="291">
        <f t="shared" ca="1" si="10"/>
        <v>0</v>
      </c>
      <c r="O11" s="291">
        <f ca="1">SUM(H11,K11,N11)</f>
        <v>0</v>
      </c>
      <c r="P11" s="292"/>
    </row>
    <row r="12" spans="1:16" ht="22.5" customHeight="1" x14ac:dyDescent="0.15">
      <c r="B12" s="286">
        <v>7</v>
      </c>
      <c r="C12" s="287" t="str">
        <f t="shared" ca="1" si="0"/>
        <v/>
      </c>
      <c r="D12" s="287" t="str">
        <f t="shared" ca="1" si="1"/>
        <v/>
      </c>
      <c r="E12" s="286" t="str">
        <f t="shared" ca="1" si="2"/>
        <v/>
      </c>
      <c r="F12" s="288" t="str">
        <f t="shared" ca="1" si="3"/>
        <v/>
      </c>
      <c r="G12" s="288" t="str">
        <f t="shared" ca="1" si="4"/>
        <v/>
      </c>
      <c r="H12" s="289">
        <f ca="1">MIN(F12:G12)</f>
        <v>0</v>
      </c>
      <c r="I12" s="288" t="str">
        <f t="shared" ca="1" si="5"/>
        <v/>
      </c>
      <c r="J12" s="288" t="str">
        <f t="shared" ca="1" si="6"/>
        <v/>
      </c>
      <c r="K12" s="289">
        <f ca="1">MIN(I12:J12)</f>
        <v>0</v>
      </c>
      <c r="L12" s="290" t="str">
        <f t="shared" ca="1" si="8"/>
        <v/>
      </c>
      <c r="M12" s="288" t="str">
        <f t="shared" ca="1" si="9"/>
        <v/>
      </c>
      <c r="N12" s="291">
        <f ca="1">MIN(L12:M12)</f>
        <v>0</v>
      </c>
      <c r="O12" s="291">
        <f t="shared" ref="O12:O18" ca="1" si="13">SUM(H12,K12,N12)</f>
        <v>0</v>
      </c>
      <c r="P12" s="292"/>
    </row>
    <row r="13" spans="1:16" ht="22.5" customHeight="1" x14ac:dyDescent="0.15">
      <c r="B13" s="286">
        <v>8</v>
      </c>
      <c r="C13" s="287" t="str">
        <f t="shared" ca="1" si="0"/>
        <v/>
      </c>
      <c r="D13" s="287" t="str">
        <f t="shared" ca="1" si="1"/>
        <v/>
      </c>
      <c r="E13" s="286" t="str">
        <f t="shared" ca="1" si="2"/>
        <v/>
      </c>
      <c r="F13" s="288" t="str">
        <f t="shared" ca="1" si="3"/>
        <v/>
      </c>
      <c r="G13" s="288" t="str">
        <f t="shared" ca="1" si="4"/>
        <v/>
      </c>
      <c r="H13" s="289">
        <f t="shared" ca="1" si="12"/>
        <v>0</v>
      </c>
      <c r="I13" s="288" t="str">
        <f t="shared" ca="1" si="5"/>
        <v/>
      </c>
      <c r="J13" s="288" t="str">
        <f t="shared" ca="1" si="6"/>
        <v/>
      </c>
      <c r="K13" s="289">
        <f t="shared" ca="1" si="7"/>
        <v>0</v>
      </c>
      <c r="L13" s="290" t="str">
        <f t="shared" ca="1" si="8"/>
        <v/>
      </c>
      <c r="M13" s="288" t="str">
        <f t="shared" ca="1" si="9"/>
        <v/>
      </c>
      <c r="N13" s="291">
        <f t="shared" ca="1" si="10"/>
        <v>0</v>
      </c>
      <c r="O13" s="291">
        <f ca="1">SUM(H13,K13,N13)</f>
        <v>0</v>
      </c>
      <c r="P13" s="292"/>
    </row>
    <row r="14" spans="1:16" ht="22.5" customHeight="1" x14ac:dyDescent="0.15">
      <c r="B14" s="286">
        <v>9</v>
      </c>
      <c r="C14" s="287" t="str">
        <f t="shared" ca="1" si="0"/>
        <v/>
      </c>
      <c r="D14" s="287" t="str">
        <f t="shared" ca="1" si="1"/>
        <v/>
      </c>
      <c r="E14" s="286" t="str">
        <f t="shared" ca="1" si="2"/>
        <v/>
      </c>
      <c r="F14" s="288" t="str">
        <f t="shared" ca="1" si="3"/>
        <v/>
      </c>
      <c r="G14" s="288" t="str">
        <f t="shared" ca="1" si="4"/>
        <v/>
      </c>
      <c r="H14" s="289">
        <f t="shared" ca="1" si="12"/>
        <v>0</v>
      </c>
      <c r="I14" s="288" t="str">
        <f t="shared" ca="1" si="5"/>
        <v/>
      </c>
      <c r="J14" s="288" t="str">
        <f t="shared" ca="1" si="6"/>
        <v/>
      </c>
      <c r="K14" s="289">
        <f t="shared" ca="1" si="7"/>
        <v>0</v>
      </c>
      <c r="L14" s="290" t="str">
        <f t="shared" ca="1" si="8"/>
        <v/>
      </c>
      <c r="M14" s="288" t="str">
        <f t="shared" ca="1" si="9"/>
        <v/>
      </c>
      <c r="N14" s="291">
        <f t="shared" ca="1" si="10"/>
        <v>0</v>
      </c>
      <c r="O14" s="291">
        <f t="shared" ca="1" si="13"/>
        <v>0</v>
      </c>
      <c r="P14" s="292"/>
    </row>
    <row r="15" spans="1:16" ht="22.5" customHeight="1" x14ac:dyDescent="0.15">
      <c r="B15" s="286">
        <v>10</v>
      </c>
      <c r="C15" s="287" t="str">
        <f t="shared" ca="1" si="0"/>
        <v/>
      </c>
      <c r="D15" s="287" t="str">
        <f t="shared" ca="1" si="1"/>
        <v/>
      </c>
      <c r="E15" s="286" t="str">
        <f t="shared" ca="1" si="2"/>
        <v/>
      </c>
      <c r="F15" s="288" t="str">
        <f t="shared" ca="1" si="3"/>
        <v/>
      </c>
      <c r="G15" s="288" t="str">
        <f t="shared" ca="1" si="4"/>
        <v/>
      </c>
      <c r="H15" s="289">
        <f t="shared" ca="1" si="12"/>
        <v>0</v>
      </c>
      <c r="I15" s="288" t="str">
        <f t="shared" ca="1" si="5"/>
        <v/>
      </c>
      <c r="J15" s="288" t="str">
        <f t="shared" ca="1" si="6"/>
        <v/>
      </c>
      <c r="K15" s="289">
        <f t="shared" ca="1" si="7"/>
        <v>0</v>
      </c>
      <c r="L15" s="290" t="str">
        <f t="shared" ca="1" si="8"/>
        <v/>
      </c>
      <c r="M15" s="288" t="str">
        <f t="shared" ca="1" si="9"/>
        <v/>
      </c>
      <c r="N15" s="291">
        <f t="shared" ca="1" si="10"/>
        <v>0</v>
      </c>
      <c r="O15" s="291">
        <f ca="1">SUM(H15,K15,N15)</f>
        <v>0</v>
      </c>
      <c r="P15" s="292"/>
    </row>
    <row r="16" spans="1:16" ht="22.5" customHeight="1" x14ac:dyDescent="0.15">
      <c r="B16" s="286">
        <v>11</v>
      </c>
      <c r="C16" s="287" t="str">
        <f t="shared" ca="1" si="0"/>
        <v/>
      </c>
      <c r="D16" s="287" t="str">
        <f t="shared" ca="1" si="1"/>
        <v/>
      </c>
      <c r="E16" s="286" t="str">
        <f t="shared" ca="1" si="2"/>
        <v/>
      </c>
      <c r="F16" s="288" t="str">
        <f t="shared" ca="1" si="3"/>
        <v/>
      </c>
      <c r="G16" s="288" t="str">
        <f t="shared" ca="1" si="4"/>
        <v/>
      </c>
      <c r="H16" s="289">
        <f t="shared" ca="1" si="12"/>
        <v>0</v>
      </c>
      <c r="I16" s="288" t="str">
        <f t="shared" ca="1" si="5"/>
        <v/>
      </c>
      <c r="J16" s="288" t="str">
        <f t="shared" ca="1" si="6"/>
        <v/>
      </c>
      <c r="K16" s="289">
        <f t="shared" ca="1" si="7"/>
        <v>0</v>
      </c>
      <c r="L16" s="290" t="str">
        <f t="shared" ca="1" si="8"/>
        <v/>
      </c>
      <c r="M16" s="288" t="str">
        <f t="shared" ca="1" si="9"/>
        <v/>
      </c>
      <c r="N16" s="291">
        <f t="shared" ca="1" si="10"/>
        <v>0</v>
      </c>
      <c r="O16" s="291">
        <f t="shared" ca="1" si="13"/>
        <v>0</v>
      </c>
      <c r="P16" s="292"/>
    </row>
    <row r="17" spans="1:16" ht="22.5" customHeight="1" x14ac:dyDescent="0.15">
      <c r="B17" s="286">
        <v>12</v>
      </c>
      <c r="C17" s="287" t="str">
        <f t="shared" ca="1" si="0"/>
        <v/>
      </c>
      <c r="D17" s="287" t="str">
        <f t="shared" ca="1" si="1"/>
        <v/>
      </c>
      <c r="E17" s="286" t="str">
        <f t="shared" ca="1" si="2"/>
        <v/>
      </c>
      <c r="F17" s="288" t="str">
        <f t="shared" ca="1" si="3"/>
        <v/>
      </c>
      <c r="G17" s="288" t="str">
        <f t="shared" ca="1" si="4"/>
        <v/>
      </c>
      <c r="H17" s="289">
        <f t="shared" ca="1" si="12"/>
        <v>0</v>
      </c>
      <c r="I17" s="288" t="str">
        <f t="shared" ca="1" si="5"/>
        <v/>
      </c>
      <c r="J17" s="288" t="str">
        <f t="shared" ca="1" si="6"/>
        <v/>
      </c>
      <c r="K17" s="289">
        <f t="shared" ca="1" si="7"/>
        <v>0</v>
      </c>
      <c r="L17" s="290" t="str">
        <f t="shared" ca="1" si="8"/>
        <v/>
      </c>
      <c r="M17" s="288" t="str">
        <f t="shared" ca="1" si="9"/>
        <v/>
      </c>
      <c r="N17" s="291">
        <f t="shared" ca="1" si="10"/>
        <v>0</v>
      </c>
      <c r="O17" s="291">
        <f ca="1">SUM(H17,K17,N17)</f>
        <v>0</v>
      </c>
      <c r="P17" s="292"/>
    </row>
    <row r="18" spans="1:16" ht="22.5" customHeight="1" x14ac:dyDescent="0.15">
      <c r="B18" s="286">
        <v>13</v>
      </c>
      <c r="C18" s="287" t="str">
        <f t="shared" ca="1" si="0"/>
        <v/>
      </c>
      <c r="D18" s="287" t="str">
        <f t="shared" ca="1" si="1"/>
        <v/>
      </c>
      <c r="E18" s="286" t="str">
        <f t="shared" ca="1" si="2"/>
        <v/>
      </c>
      <c r="F18" s="288" t="str">
        <f t="shared" ca="1" si="3"/>
        <v/>
      </c>
      <c r="G18" s="288" t="str">
        <f t="shared" ca="1" si="4"/>
        <v/>
      </c>
      <c r="H18" s="289">
        <f t="shared" ca="1" si="12"/>
        <v>0</v>
      </c>
      <c r="I18" s="288" t="str">
        <f t="shared" ca="1" si="5"/>
        <v/>
      </c>
      <c r="J18" s="288" t="str">
        <f t="shared" ca="1" si="6"/>
        <v/>
      </c>
      <c r="K18" s="289">
        <f t="shared" ca="1" si="7"/>
        <v>0</v>
      </c>
      <c r="L18" s="290" t="str">
        <f t="shared" ca="1" si="8"/>
        <v/>
      </c>
      <c r="M18" s="288" t="str">
        <f t="shared" ca="1" si="9"/>
        <v/>
      </c>
      <c r="N18" s="291">
        <f t="shared" ca="1" si="10"/>
        <v>0</v>
      </c>
      <c r="O18" s="291">
        <f t="shared" ca="1" si="13"/>
        <v>0</v>
      </c>
      <c r="P18" s="292"/>
    </row>
    <row r="19" spans="1:16" ht="22.5" customHeight="1" x14ac:dyDescent="0.15">
      <c r="B19" s="286">
        <v>14</v>
      </c>
      <c r="C19" s="287" t="str">
        <f t="shared" ca="1" si="0"/>
        <v/>
      </c>
      <c r="D19" s="287" t="str">
        <f t="shared" ca="1" si="1"/>
        <v/>
      </c>
      <c r="E19" s="286" t="str">
        <f t="shared" ca="1" si="2"/>
        <v/>
      </c>
      <c r="F19" s="288" t="str">
        <f t="shared" ca="1" si="3"/>
        <v/>
      </c>
      <c r="G19" s="288" t="str">
        <f t="shared" ca="1" si="4"/>
        <v/>
      </c>
      <c r="H19" s="289">
        <f t="shared" ca="1" si="12"/>
        <v>0</v>
      </c>
      <c r="I19" s="288" t="str">
        <f t="shared" ca="1" si="5"/>
        <v/>
      </c>
      <c r="J19" s="288" t="str">
        <f t="shared" ca="1" si="6"/>
        <v/>
      </c>
      <c r="K19" s="289">
        <f t="shared" ca="1" si="7"/>
        <v>0</v>
      </c>
      <c r="L19" s="290" t="str">
        <f t="shared" ca="1" si="8"/>
        <v/>
      </c>
      <c r="M19" s="288" t="str">
        <f t="shared" ca="1" si="9"/>
        <v/>
      </c>
      <c r="N19" s="291">
        <f t="shared" ca="1" si="10"/>
        <v>0</v>
      </c>
      <c r="O19" s="291">
        <f ca="1">SUM(H19,K19,N19)</f>
        <v>0</v>
      </c>
      <c r="P19" s="292"/>
    </row>
    <row r="20" spans="1:16" ht="22.5" customHeight="1" thickBot="1" x14ac:dyDescent="0.2">
      <c r="B20" s="293">
        <v>15</v>
      </c>
      <c r="C20" s="294" t="str">
        <f t="shared" ca="1" si="0"/>
        <v/>
      </c>
      <c r="D20" s="294" t="str">
        <f t="shared" ca="1" si="1"/>
        <v/>
      </c>
      <c r="E20" s="293" t="str">
        <f t="shared" ca="1" si="2"/>
        <v/>
      </c>
      <c r="F20" s="295" t="str">
        <f t="shared" ca="1" si="3"/>
        <v/>
      </c>
      <c r="G20" s="295" t="str">
        <f t="shared" ca="1" si="4"/>
        <v/>
      </c>
      <c r="H20" s="296">
        <f t="shared" ca="1" si="12"/>
        <v>0</v>
      </c>
      <c r="I20" s="295" t="str">
        <f t="shared" ca="1" si="5"/>
        <v/>
      </c>
      <c r="J20" s="295" t="str">
        <f t="shared" ca="1" si="6"/>
        <v/>
      </c>
      <c r="K20" s="296">
        <f t="shared" ca="1" si="7"/>
        <v>0</v>
      </c>
      <c r="L20" s="297" t="str">
        <f t="shared" ca="1" si="8"/>
        <v/>
      </c>
      <c r="M20" s="295" t="str">
        <f t="shared" ca="1" si="9"/>
        <v/>
      </c>
      <c r="N20" s="298">
        <f t="shared" ca="1" si="10"/>
        <v>0</v>
      </c>
      <c r="O20" s="298">
        <f ca="1">SUM(H20,K20,N20)</f>
        <v>0</v>
      </c>
      <c r="P20" s="299"/>
    </row>
    <row r="21" spans="1:16" ht="22.5" customHeight="1" thickTop="1" thickBot="1" x14ac:dyDescent="0.2">
      <c r="B21" s="405" t="s">
        <v>124</v>
      </c>
      <c r="C21" s="406"/>
      <c r="D21" s="406"/>
      <c r="E21" s="406"/>
      <c r="F21" s="300"/>
      <c r="G21" s="300"/>
      <c r="H21" s="301">
        <f ca="1">SUM(H6:H20)</f>
        <v>0</v>
      </c>
      <c r="I21" s="300"/>
      <c r="J21" s="300"/>
      <c r="K21" s="301">
        <f ca="1">SUM(K6:K20)</f>
        <v>0</v>
      </c>
      <c r="L21" s="302"/>
      <c r="M21" s="300"/>
      <c r="N21" s="303">
        <f ca="1">SUM(N6:N20)</f>
        <v>0</v>
      </c>
      <c r="O21" s="303">
        <f ca="1">SUM(H21,K21,N21)</f>
        <v>0</v>
      </c>
      <c r="P21" s="304"/>
    </row>
    <row r="22" spans="1:16" ht="19.5" customHeight="1" x14ac:dyDescent="0.15"/>
    <row r="23" spans="1:16" customFormat="1" ht="18" customHeight="1" x14ac:dyDescent="0.15">
      <c r="A23" s="36" t="s">
        <v>121</v>
      </c>
      <c r="B23" s="36"/>
      <c r="C23" s="36"/>
      <c r="D23" s="36"/>
    </row>
    <row r="24" spans="1:16" customFormat="1" ht="16.5" customHeight="1" x14ac:dyDescent="0.15">
      <c r="A24" s="36"/>
      <c r="B24" s="51">
        <v>1</v>
      </c>
      <c r="C24" s="52" t="s">
        <v>128</v>
      </c>
      <c r="D24" s="36"/>
    </row>
    <row r="25" spans="1:16" customFormat="1" ht="16.5" customHeight="1" x14ac:dyDescent="0.15">
      <c r="A25" s="36"/>
      <c r="B25" s="51">
        <v>2</v>
      </c>
      <c r="C25" s="52" t="s">
        <v>176</v>
      </c>
      <c r="D25" s="36"/>
    </row>
    <row r="26" spans="1:16" customFormat="1" ht="16.5" customHeight="1" x14ac:dyDescent="0.15">
      <c r="A26" s="36"/>
      <c r="B26" s="51">
        <v>3</v>
      </c>
      <c r="C26" s="52" t="s">
        <v>125</v>
      </c>
      <c r="D26" s="36"/>
    </row>
    <row r="27" spans="1:16" customFormat="1" ht="16.5" customHeight="1" x14ac:dyDescent="0.15">
      <c r="A27" s="36"/>
      <c r="B27" s="53">
        <v>4</v>
      </c>
      <c r="C27" s="54" t="s">
        <v>126</v>
      </c>
      <c r="D27" s="36"/>
    </row>
    <row r="28" spans="1:16" customFormat="1" ht="16.5" customHeight="1" x14ac:dyDescent="0.15">
      <c r="A28" s="36"/>
      <c r="B28" s="53"/>
      <c r="C28" s="54"/>
      <c r="D28" s="36"/>
    </row>
    <row r="29" spans="1:16" customFormat="1" ht="22.5" customHeight="1" x14ac:dyDescent="0.15"/>
    <row r="30" spans="1:16" customFormat="1" ht="22.5" customHeight="1" x14ac:dyDescent="0.15"/>
    <row r="31" spans="1:16" customFormat="1" ht="22.5" customHeight="1" x14ac:dyDescent="0.15"/>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174"/>
  <sheetViews>
    <sheetView view="pageBreakPreview" zoomScale="110" zoomScaleNormal="120" zoomScaleSheetLayoutView="110" workbookViewId="0">
      <selection activeCell="A2" sqref="A2"/>
    </sheetView>
  </sheetViews>
  <sheetFormatPr defaultColWidth="2.25" defaultRowHeight="13.5" x14ac:dyDescent="0.15"/>
  <cols>
    <col min="1" max="39" width="2.375" style="109" customWidth="1"/>
    <col min="40" max="40" width="2.25" style="109"/>
    <col min="41" max="41" width="2.25" style="109" customWidth="1"/>
    <col min="42" max="16384" width="2.25" style="109"/>
  </cols>
  <sheetData>
    <row r="1" spans="1:39" x14ac:dyDescent="0.15">
      <c r="A1" s="108" t="s">
        <v>266</v>
      </c>
    </row>
    <row r="3" spans="1:39" s="114" customFormat="1" ht="12" customHeight="1" x14ac:dyDescent="0.15">
      <c r="A3" s="534" t="s">
        <v>26</v>
      </c>
      <c r="B3" s="110" t="s">
        <v>0</v>
      </c>
      <c r="C3" s="111"/>
      <c r="D3" s="111"/>
      <c r="E3" s="112"/>
      <c r="F3" s="112"/>
      <c r="G3" s="112"/>
      <c r="H3" s="112"/>
      <c r="I3" s="112"/>
      <c r="J3" s="112"/>
      <c r="K3" s="113"/>
      <c r="L3" s="448"/>
      <c r="M3" s="449"/>
      <c r="N3" s="449"/>
      <c r="O3" s="449"/>
      <c r="P3" s="449"/>
      <c r="Q3" s="449"/>
      <c r="R3" s="449"/>
      <c r="S3" s="449"/>
      <c r="T3" s="449"/>
      <c r="U3" s="449"/>
      <c r="V3" s="449"/>
      <c r="W3" s="449"/>
      <c r="X3" s="449"/>
      <c r="Y3" s="449"/>
      <c r="Z3" s="449"/>
      <c r="AA3" s="449"/>
      <c r="AB3" s="449"/>
      <c r="AC3" s="449"/>
      <c r="AD3" s="449"/>
      <c r="AE3" s="449"/>
      <c r="AF3" s="450"/>
      <c r="AG3" s="545" t="s">
        <v>177</v>
      </c>
      <c r="AH3" s="546"/>
      <c r="AI3" s="546"/>
      <c r="AJ3" s="546"/>
      <c r="AK3" s="546"/>
      <c r="AL3" s="546"/>
      <c r="AM3" s="547"/>
    </row>
    <row r="4" spans="1:39" s="114" customFormat="1" ht="20.25" customHeight="1" x14ac:dyDescent="0.15">
      <c r="A4" s="535"/>
      <c r="B4" s="115" t="s">
        <v>21</v>
      </c>
      <c r="C4" s="116"/>
      <c r="D4" s="116"/>
      <c r="E4" s="117"/>
      <c r="F4" s="117"/>
      <c r="G4" s="117"/>
      <c r="H4" s="117"/>
      <c r="I4" s="117"/>
      <c r="J4" s="117"/>
      <c r="K4" s="118"/>
      <c r="L4" s="442"/>
      <c r="M4" s="443"/>
      <c r="N4" s="443"/>
      <c r="O4" s="443"/>
      <c r="P4" s="443"/>
      <c r="Q4" s="443"/>
      <c r="R4" s="443"/>
      <c r="S4" s="443"/>
      <c r="T4" s="443"/>
      <c r="U4" s="443"/>
      <c r="V4" s="443"/>
      <c r="W4" s="443"/>
      <c r="X4" s="443"/>
      <c r="Y4" s="443"/>
      <c r="Z4" s="443"/>
      <c r="AA4" s="443"/>
      <c r="AB4" s="443"/>
      <c r="AC4" s="443"/>
      <c r="AD4" s="443"/>
      <c r="AE4" s="443"/>
      <c r="AF4" s="444"/>
      <c r="AG4" s="548"/>
      <c r="AH4" s="549"/>
      <c r="AI4" s="549"/>
      <c r="AJ4" s="549"/>
      <c r="AK4" s="549"/>
      <c r="AL4" s="549"/>
      <c r="AM4" s="550"/>
    </row>
    <row r="5" spans="1:39" s="114" customFormat="1" ht="20.25" customHeight="1" x14ac:dyDescent="0.15">
      <c r="A5" s="535"/>
      <c r="B5" s="119" t="s">
        <v>85</v>
      </c>
      <c r="C5" s="120"/>
      <c r="D5" s="120"/>
      <c r="E5" s="121"/>
      <c r="F5" s="121"/>
      <c r="G5" s="121"/>
      <c r="H5" s="121"/>
      <c r="I5" s="121"/>
      <c r="J5" s="121"/>
      <c r="K5" s="122"/>
      <c r="L5" s="430"/>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2"/>
    </row>
    <row r="6" spans="1:39" s="114" customFormat="1" ht="13.5" customHeight="1" x14ac:dyDescent="0.15">
      <c r="A6" s="535"/>
      <c r="B6" s="553" t="s">
        <v>86</v>
      </c>
      <c r="C6" s="554"/>
      <c r="D6" s="554"/>
      <c r="E6" s="554"/>
      <c r="F6" s="554"/>
      <c r="G6" s="554"/>
      <c r="H6" s="554"/>
      <c r="I6" s="554"/>
      <c r="J6" s="554"/>
      <c r="K6" s="555"/>
      <c r="L6" s="123" t="s">
        <v>7</v>
      </c>
      <c r="M6" s="123"/>
      <c r="N6" s="123"/>
      <c r="O6" s="123"/>
      <c r="P6" s="123"/>
      <c r="Q6" s="543"/>
      <c r="R6" s="543"/>
      <c r="S6" s="123" t="s">
        <v>8</v>
      </c>
      <c r="T6" s="543"/>
      <c r="U6" s="543"/>
      <c r="V6" s="543"/>
      <c r="W6" s="123" t="s">
        <v>9</v>
      </c>
      <c r="X6" s="123"/>
      <c r="Y6" s="123"/>
      <c r="Z6" s="123"/>
      <c r="AA6" s="123"/>
      <c r="AB6" s="123"/>
      <c r="AC6" s="124"/>
      <c r="AD6" s="123"/>
      <c r="AE6" s="123"/>
      <c r="AF6" s="123"/>
      <c r="AG6" s="123"/>
      <c r="AH6" s="123"/>
      <c r="AI6" s="123"/>
      <c r="AJ6" s="123"/>
      <c r="AK6" s="123"/>
      <c r="AL6" s="123"/>
      <c r="AM6" s="125"/>
    </row>
    <row r="7" spans="1:39" s="114" customFormat="1" ht="20.25" customHeight="1" x14ac:dyDescent="0.15">
      <c r="A7" s="535"/>
      <c r="B7" s="556"/>
      <c r="C7" s="557"/>
      <c r="D7" s="557"/>
      <c r="E7" s="557"/>
      <c r="F7" s="557"/>
      <c r="G7" s="557"/>
      <c r="H7" s="557"/>
      <c r="I7" s="557"/>
      <c r="J7" s="557"/>
      <c r="K7" s="558"/>
      <c r="L7" s="442"/>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4"/>
    </row>
    <row r="8" spans="1:39" s="114" customFormat="1" ht="20.25" customHeight="1" x14ac:dyDescent="0.15">
      <c r="A8" s="535"/>
      <c r="B8" s="126" t="s">
        <v>10</v>
      </c>
      <c r="C8" s="127"/>
      <c r="D8" s="127"/>
      <c r="E8" s="128"/>
      <c r="F8" s="128"/>
      <c r="G8" s="128"/>
      <c r="H8" s="128"/>
      <c r="I8" s="128"/>
      <c r="J8" s="128"/>
      <c r="K8" s="128"/>
      <c r="L8" s="126" t="s">
        <v>11</v>
      </c>
      <c r="M8" s="128"/>
      <c r="N8" s="128"/>
      <c r="O8" s="128"/>
      <c r="P8" s="128"/>
      <c r="Q8" s="128"/>
      <c r="R8" s="129"/>
      <c r="S8" s="439"/>
      <c r="T8" s="440"/>
      <c r="U8" s="440"/>
      <c r="V8" s="440"/>
      <c r="W8" s="440"/>
      <c r="X8" s="440"/>
      <c r="Y8" s="441"/>
      <c r="Z8" s="126" t="s">
        <v>83</v>
      </c>
      <c r="AA8" s="128"/>
      <c r="AB8" s="128"/>
      <c r="AC8" s="128"/>
      <c r="AD8" s="128"/>
      <c r="AE8" s="128"/>
      <c r="AF8" s="129"/>
      <c r="AG8" s="439"/>
      <c r="AH8" s="440"/>
      <c r="AI8" s="440"/>
      <c r="AJ8" s="440"/>
      <c r="AK8" s="440"/>
      <c r="AL8" s="440"/>
      <c r="AM8" s="441"/>
    </row>
    <row r="9" spans="1:39" s="114" customFormat="1" ht="20.25" customHeight="1" x14ac:dyDescent="0.15">
      <c r="A9" s="536"/>
      <c r="B9" s="126" t="s">
        <v>22</v>
      </c>
      <c r="C9" s="127"/>
      <c r="D9" s="127"/>
      <c r="E9" s="128"/>
      <c r="F9" s="128"/>
      <c r="G9" s="128"/>
      <c r="H9" s="128"/>
      <c r="I9" s="128"/>
      <c r="J9" s="128"/>
      <c r="K9" s="128"/>
      <c r="L9" s="439"/>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1"/>
    </row>
    <row r="10" spans="1:39" s="114" customFormat="1" ht="18" customHeight="1" x14ac:dyDescent="0.15">
      <c r="A10" s="537" t="s">
        <v>27</v>
      </c>
      <c r="B10" s="538"/>
      <c r="C10" s="538"/>
      <c r="D10" s="538"/>
      <c r="E10" s="538"/>
      <c r="F10" s="538"/>
      <c r="G10" s="538"/>
      <c r="H10" s="539"/>
      <c r="I10" s="130"/>
      <c r="J10" s="131" t="s">
        <v>188</v>
      </c>
      <c r="K10" s="123"/>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3"/>
    </row>
    <row r="11" spans="1:39" s="114" customFormat="1" ht="18" customHeight="1" x14ac:dyDescent="0.15">
      <c r="A11" s="540"/>
      <c r="B11" s="541"/>
      <c r="C11" s="541"/>
      <c r="D11" s="541"/>
      <c r="E11" s="541"/>
      <c r="F11" s="541"/>
      <c r="G11" s="541"/>
      <c r="H11" s="542"/>
      <c r="I11" s="134"/>
      <c r="J11" s="135" t="s">
        <v>191</v>
      </c>
      <c r="K11" s="117"/>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36"/>
    </row>
    <row r="12" spans="1:39" s="114" customFormat="1" ht="5.25" customHeight="1" x14ac:dyDescent="0.15">
      <c r="A12" s="137"/>
      <c r="B12" s="137"/>
      <c r="C12" s="137"/>
      <c r="D12" s="137"/>
      <c r="E12" s="137"/>
      <c r="F12" s="137"/>
      <c r="G12" s="137"/>
      <c r="H12" s="137"/>
      <c r="I12" s="131"/>
      <c r="J12" s="138"/>
      <c r="K12" s="123"/>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row>
    <row r="13" spans="1:39" s="114" customFormat="1" ht="20.25" customHeight="1" x14ac:dyDescent="0.15">
      <c r="A13" s="139" t="s">
        <v>189</v>
      </c>
      <c r="B13" s="140"/>
      <c r="C13" s="141"/>
      <c r="D13" s="141"/>
      <c r="E13" s="141"/>
      <c r="F13" s="141"/>
      <c r="G13" s="141"/>
      <c r="H13" s="141"/>
      <c r="I13" s="142"/>
      <c r="J13" s="135"/>
      <c r="K13" s="117"/>
      <c r="L13" s="116"/>
      <c r="M13" s="116"/>
      <c r="N13" s="116"/>
      <c r="O13" s="116"/>
      <c r="P13" s="116"/>
      <c r="Q13" s="116"/>
      <c r="R13" s="116"/>
      <c r="S13" s="116"/>
      <c r="T13" s="116"/>
      <c r="U13" s="116"/>
      <c r="V13" s="116"/>
      <c r="W13" s="445" t="s">
        <v>102</v>
      </c>
      <c r="X13" s="446"/>
      <c r="Y13" s="446"/>
      <c r="Z13" s="447"/>
      <c r="AA13" s="482" t="str">
        <f>IF($L$5="","",VLOOKUP($L$5,基準単価!$D$7:$F$35,2,0))</f>
        <v/>
      </c>
      <c r="AB13" s="483"/>
      <c r="AC13" s="483"/>
      <c r="AD13" s="446" t="s">
        <v>74</v>
      </c>
      <c r="AE13" s="447"/>
      <c r="AF13" s="445" t="s">
        <v>54</v>
      </c>
      <c r="AG13" s="446"/>
      <c r="AH13" s="447"/>
      <c r="AI13" s="497"/>
      <c r="AJ13" s="498"/>
      <c r="AK13" s="498"/>
      <c r="AL13" s="446" t="s">
        <v>74</v>
      </c>
      <c r="AM13" s="447"/>
    </row>
    <row r="14" spans="1:39" s="114" customFormat="1" ht="20.25" customHeight="1" x14ac:dyDescent="0.15">
      <c r="A14" s="143" t="s">
        <v>28</v>
      </c>
      <c r="B14" s="144"/>
      <c r="C14" s="145"/>
      <c r="D14" s="145"/>
      <c r="E14" s="145"/>
      <c r="F14" s="145"/>
      <c r="G14" s="145"/>
      <c r="H14" s="491"/>
      <c r="I14" s="492"/>
      <c r="J14" s="493"/>
      <c r="K14" s="485" t="s">
        <v>108</v>
      </c>
      <c r="L14" s="486"/>
      <c r="M14" s="486"/>
      <c r="N14" s="486"/>
      <c r="O14" s="486"/>
      <c r="P14" s="486"/>
      <c r="Q14" s="486"/>
      <c r="R14" s="486"/>
      <c r="S14" s="486"/>
      <c r="T14" s="486"/>
      <c r="U14" s="486"/>
      <c r="V14" s="486"/>
      <c r="W14" s="486"/>
      <c r="X14" s="486"/>
      <c r="Y14" s="486"/>
      <c r="Z14" s="486"/>
      <c r="AA14" s="486"/>
      <c r="AB14" s="486"/>
      <c r="AC14" s="486"/>
      <c r="AD14" s="486"/>
      <c r="AE14" s="486"/>
      <c r="AF14" s="146" t="s">
        <v>99</v>
      </c>
      <c r="AG14" s="147"/>
      <c r="AH14" s="147"/>
      <c r="AI14" s="148"/>
      <c r="AJ14" s="148"/>
      <c r="AK14" s="127"/>
      <c r="AL14" s="145"/>
      <c r="AM14" s="149"/>
    </row>
    <row r="15" spans="1:39" s="114" customFormat="1" ht="14.25" customHeight="1" x14ac:dyDescent="0.15">
      <c r="A15" s="150"/>
      <c r="B15" s="151"/>
      <c r="C15" s="487" t="s">
        <v>200</v>
      </c>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8"/>
    </row>
    <row r="16" spans="1:39" s="114" customFormat="1" ht="14.25" customHeight="1" x14ac:dyDescent="0.15">
      <c r="A16" s="152"/>
      <c r="B16" s="153"/>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8"/>
    </row>
    <row r="17" spans="1:39" s="114" customFormat="1" ht="14.25" customHeight="1" x14ac:dyDescent="0.15">
      <c r="A17" s="152"/>
      <c r="B17" s="153"/>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8"/>
    </row>
    <row r="18" spans="1:39" s="114" customFormat="1" ht="14.25" customHeight="1" x14ac:dyDescent="0.15">
      <c r="A18" s="152"/>
      <c r="B18" s="153"/>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8"/>
    </row>
    <row r="19" spans="1:39" s="114" customFormat="1" ht="14.25" customHeight="1" x14ac:dyDescent="0.15">
      <c r="A19" s="154"/>
      <c r="B19" s="155"/>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90"/>
    </row>
    <row r="20" spans="1:39" s="114" customFormat="1" ht="19.5" customHeight="1" x14ac:dyDescent="0.15">
      <c r="A20" s="156" t="s">
        <v>41</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row>
    <row r="21" spans="1:39" s="114" customFormat="1" ht="18.75" customHeight="1" x14ac:dyDescent="0.15">
      <c r="A21" s="159" t="s">
        <v>173</v>
      </c>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2"/>
    </row>
    <row r="22" spans="1:39" s="114" customFormat="1" ht="18.75" customHeight="1" x14ac:dyDescent="0.15">
      <c r="A22" s="163"/>
      <c r="B22" s="164"/>
      <c r="C22" s="165" t="s">
        <v>29</v>
      </c>
      <c r="D22" s="161"/>
      <c r="E22" s="161"/>
      <c r="F22" s="161"/>
      <c r="G22" s="161"/>
      <c r="H22" s="161"/>
      <c r="I22" s="161"/>
      <c r="J22" s="161"/>
      <c r="K22" s="161"/>
      <c r="L22" s="160"/>
      <c r="M22" s="160"/>
      <c r="N22" s="161" t="s">
        <v>35</v>
      </c>
      <c r="O22" s="166"/>
      <c r="P22" s="167" t="s">
        <v>24</v>
      </c>
      <c r="Q22" s="168"/>
      <c r="R22" s="168"/>
      <c r="S22" s="169"/>
      <c r="T22" s="160"/>
      <c r="U22" s="160"/>
      <c r="V22" s="160"/>
      <c r="W22" s="168"/>
      <c r="X22" s="138"/>
      <c r="Y22" s="138"/>
      <c r="Z22" s="170"/>
      <c r="AA22" s="167" t="s">
        <v>23</v>
      </c>
      <c r="AB22" s="138"/>
      <c r="AC22" s="171"/>
      <c r="AD22" s="171"/>
      <c r="AE22" s="171"/>
      <c r="AF22" s="171"/>
      <c r="AG22" s="138"/>
      <c r="AH22" s="170"/>
      <c r="AI22" s="167" t="s">
        <v>34</v>
      </c>
      <c r="AJ22" s="161"/>
      <c r="AK22" s="161"/>
      <c r="AL22" s="161"/>
      <c r="AM22" s="162"/>
    </row>
    <row r="23" spans="1:39" s="114" customFormat="1" ht="18.75" customHeight="1" x14ac:dyDescent="0.15">
      <c r="A23" s="163"/>
      <c r="B23" s="172"/>
      <c r="C23" s="173" t="s">
        <v>30</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74"/>
    </row>
    <row r="24" spans="1:39" s="114" customFormat="1" ht="18.75" customHeight="1" x14ac:dyDescent="0.15">
      <c r="A24" s="163"/>
      <c r="B24" s="172"/>
      <c r="C24" s="173" t="s">
        <v>31</v>
      </c>
      <c r="D24" s="153"/>
      <c r="E24" s="153"/>
      <c r="F24" s="153"/>
      <c r="G24" s="153"/>
      <c r="H24" s="153"/>
      <c r="I24" s="153"/>
      <c r="J24" s="153"/>
      <c r="K24" s="153"/>
      <c r="L24" s="153"/>
      <c r="M24" s="153"/>
      <c r="N24" s="153" t="s">
        <v>36</v>
      </c>
      <c r="O24" s="175"/>
      <c r="P24" s="176" t="s">
        <v>32</v>
      </c>
      <c r="Q24" s="177"/>
      <c r="R24" s="177"/>
      <c r="S24" s="178"/>
      <c r="T24" s="151"/>
      <c r="U24" s="151"/>
      <c r="V24" s="151"/>
      <c r="W24" s="177"/>
      <c r="X24" s="179"/>
      <c r="Y24" s="179"/>
      <c r="Z24" s="179"/>
      <c r="AA24" s="180"/>
      <c r="AB24" s="176" t="s">
        <v>33</v>
      </c>
      <c r="AC24" s="181"/>
      <c r="AD24" s="181"/>
      <c r="AE24" s="181"/>
      <c r="AF24" s="181"/>
      <c r="AG24" s="179"/>
      <c r="AH24" s="179"/>
      <c r="AI24" s="180"/>
      <c r="AJ24" s="176" t="s">
        <v>34</v>
      </c>
      <c r="AK24" s="153"/>
      <c r="AL24" s="153"/>
      <c r="AM24" s="174"/>
    </row>
    <row r="25" spans="1:39" s="114" customFormat="1" ht="18.75" customHeight="1" x14ac:dyDescent="0.15">
      <c r="A25" s="163"/>
      <c r="B25" s="172"/>
      <c r="C25" s="173" t="s">
        <v>37</v>
      </c>
      <c r="D25" s="153"/>
      <c r="E25" s="153"/>
      <c r="F25" s="153"/>
      <c r="G25" s="153"/>
      <c r="H25" s="153"/>
      <c r="I25" s="153"/>
      <c r="J25" s="153"/>
      <c r="K25" s="151"/>
      <c r="L25" s="153"/>
      <c r="M25" s="151"/>
      <c r="N25" s="182" t="s">
        <v>38</v>
      </c>
      <c r="O25" s="153"/>
      <c r="P25" s="153"/>
      <c r="Q25" s="153"/>
      <c r="R25" s="153"/>
      <c r="S25" s="153"/>
      <c r="T25" s="484"/>
      <c r="U25" s="484"/>
      <c r="V25" s="484"/>
      <c r="W25" s="484"/>
      <c r="X25" s="484"/>
      <c r="Y25" s="484"/>
      <c r="Z25" s="484"/>
      <c r="AA25" s="484"/>
      <c r="AB25" s="484"/>
      <c r="AC25" s="484"/>
      <c r="AD25" s="484"/>
      <c r="AE25" s="484"/>
      <c r="AF25" s="484"/>
      <c r="AG25" s="484"/>
      <c r="AH25" s="484"/>
      <c r="AI25" s="484"/>
      <c r="AJ25" s="484"/>
      <c r="AK25" s="484"/>
      <c r="AL25" s="484"/>
      <c r="AM25" s="174" t="s">
        <v>40</v>
      </c>
    </row>
    <row r="26" spans="1:39" s="114" customFormat="1" ht="18.75" customHeight="1" x14ac:dyDescent="0.15">
      <c r="A26" s="183"/>
      <c r="B26" s="184"/>
      <c r="C26" s="185" t="s">
        <v>39</v>
      </c>
      <c r="D26" s="155"/>
      <c r="E26" s="155"/>
      <c r="F26" s="155"/>
      <c r="G26" s="155"/>
      <c r="H26" s="155"/>
      <c r="I26" s="155"/>
      <c r="J26" s="155"/>
      <c r="K26" s="186"/>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87"/>
    </row>
    <row r="27" spans="1:39" s="114" customFormat="1" ht="18.75" customHeight="1" x14ac:dyDescent="0.15">
      <c r="A27" s="159" t="s">
        <v>75</v>
      </c>
      <c r="B27" s="171"/>
      <c r="C27" s="137"/>
      <c r="D27" s="137"/>
      <c r="E27" s="188"/>
      <c r="F27" s="137"/>
      <c r="G27" s="137"/>
      <c r="H27" s="137"/>
      <c r="I27" s="137"/>
      <c r="J27" s="168"/>
      <c r="K27" s="168"/>
      <c r="L27" s="168"/>
      <c r="M27" s="168"/>
      <c r="N27" s="168"/>
      <c r="O27" s="131"/>
      <c r="P27" s="160"/>
      <c r="Q27" s="160"/>
      <c r="R27" s="160"/>
      <c r="S27" s="189"/>
      <c r="T27" s="190"/>
      <c r="U27" s="189"/>
      <c r="V27" s="189"/>
      <c r="W27" s="189"/>
      <c r="X27" s="189"/>
      <c r="Y27" s="145"/>
      <c r="Z27" s="145"/>
      <c r="AA27" s="145"/>
      <c r="AB27" s="145"/>
      <c r="AC27" s="189"/>
      <c r="AD27" s="189"/>
      <c r="AE27" s="189"/>
      <c r="AF27" s="189"/>
      <c r="AG27" s="189"/>
      <c r="AH27" s="189"/>
      <c r="AI27" s="191"/>
      <c r="AJ27" s="191"/>
      <c r="AK27" s="191"/>
      <c r="AL27" s="191"/>
      <c r="AM27" s="192"/>
    </row>
    <row r="28" spans="1:39" s="114" customFormat="1" ht="18.75" customHeight="1" x14ac:dyDescent="0.15">
      <c r="A28" s="193"/>
      <c r="B28" s="194"/>
      <c r="C28" s="195" t="s">
        <v>197</v>
      </c>
      <c r="D28" s="144"/>
      <c r="E28" s="196"/>
      <c r="F28" s="144"/>
      <c r="G28" s="144"/>
      <c r="H28" s="144"/>
      <c r="I28" s="144"/>
      <c r="J28" s="189"/>
      <c r="K28" s="189"/>
      <c r="L28" s="189"/>
      <c r="M28" s="189"/>
      <c r="N28" s="189"/>
      <c r="O28" s="197"/>
      <c r="P28" s="198" t="s">
        <v>198</v>
      </c>
      <c r="Q28" s="148"/>
      <c r="R28" s="148"/>
      <c r="S28" s="199"/>
      <c r="T28" s="135"/>
      <c r="U28" s="135"/>
      <c r="V28" s="135"/>
      <c r="W28" s="135"/>
      <c r="X28" s="135"/>
      <c r="Y28" s="200"/>
      <c r="Z28" s="200"/>
      <c r="AA28" s="200"/>
      <c r="AB28" s="200"/>
      <c r="AC28" s="135"/>
      <c r="AD28" s="135"/>
      <c r="AE28" s="135"/>
      <c r="AF28" s="135"/>
      <c r="AG28" s="135"/>
      <c r="AH28" s="199"/>
      <c r="AI28" s="201"/>
      <c r="AJ28" s="201"/>
      <c r="AK28" s="201"/>
      <c r="AL28" s="201"/>
      <c r="AM28" s="202"/>
    </row>
    <row r="29" spans="1:39" s="114" customFormat="1" ht="18.75" customHeight="1" x14ac:dyDescent="0.15">
      <c r="A29" s="203" t="s">
        <v>196</v>
      </c>
      <c r="B29" s="181"/>
      <c r="C29" s="204"/>
      <c r="D29" s="204"/>
      <c r="E29" s="182"/>
      <c r="F29" s="204"/>
      <c r="G29" s="204"/>
      <c r="H29" s="204"/>
      <c r="I29" s="204"/>
      <c r="J29" s="177"/>
      <c r="K29" s="177"/>
      <c r="L29" s="177"/>
      <c r="M29" s="177"/>
      <c r="N29" s="177"/>
      <c r="O29" s="205"/>
      <c r="P29" s="151"/>
      <c r="Q29" s="151"/>
      <c r="R29" s="151"/>
      <c r="S29" s="199"/>
      <c r="T29" s="135"/>
      <c r="U29" s="135"/>
      <c r="V29" s="135"/>
      <c r="W29" s="135"/>
      <c r="X29" s="135"/>
      <c r="Y29" s="141"/>
      <c r="Z29" s="141"/>
      <c r="AA29" s="141"/>
      <c r="AB29" s="141"/>
      <c r="AC29" s="135"/>
      <c r="AD29" s="135"/>
      <c r="AE29" s="135"/>
      <c r="AF29" s="135"/>
      <c r="AG29" s="135"/>
      <c r="AH29" s="199"/>
      <c r="AI29" s="201"/>
      <c r="AJ29" s="201"/>
      <c r="AK29" s="201"/>
      <c r="AL29" s="201"/>
      <c r="AM29" s="206"/>
    </row>
    <row r="30" spans="1:39" s="114" customFormat="1" ht="18.75" customHeight="1" x14ac:dyDescent="0.15">
      <c r="A30" s="150"/>
      <c r="B30" s="207"/>
      <c r="C30" s="208" t="s">
        <v>42</v>
      </c>
      <c r="D30" s="145"/>
      <c r="E30" s="209"/>
      <c r="F30" s="145"/>
      <c r="G30" s="145"/>
      <c r="H30" s="145"/>
      <c r="I30" s="145"/>
      <c r="J30" s="189"/>
      <c r="K30" s="189"/>
      <c r="L30" s="189"/>
      <c r="M30" s="189"/>
      <c r="N30" s="189"/>
      <c r="O30" s="197"/>
      <c r="P30" s="210" t="s">
        <v>43</v>
      </c>
      <c r="Q30" s="148"/>
      <c r="R30" s="148"/>
      <c r="S30" s="190"/>
      <c r="T30" s="190"/>
      <c r="U30" s="190"/>
      <c r="V30" s="190"/>
      <c r="W30" s="190"/>
      <c r="X30" s="190"/>
      <c r="Y30" s="145"/>
      <c r="Z30" s="145"/>
      <c r="AA30" s="145"/>
      <c r="AB30" s="145"/>
      <c r="AC30" s="190"/>
      <c r="AD30" s="190"/>
      <c r="AE30" s="190"/>
      <c r="AF30" s="190"/>
      <c r="AG30" s="190"/>
      <c r="AH30" s="189"/>
      <c r="AI30" s="191"/>
      <c r="AJ30" s="191"/>
      <c r="AK30" s="191"/>
      <c r="AL30" s="191"/>
      <c r="AM30" s="192"/>
    </row>
    <row r="31" spans="1:39" s="114" customFormat="1" ht="18.75" customHeight="1" x14ac:dyDescent="0.15">
      <c r="A31" s="211"/>
      <c r="B31" s="137"/>
      <c r="C31" s="165"/>
      <c r="D31" s="137"/>
      <c r="E31" s="188"/>
      <c r="F31" s="137"/>
      <c r="G31" s="137"/>
      <c r="H31" s="137"/>
      <c r="I31" s="137"/>
      <c r="J31" s="168"/>
      <c r="K31" s="168"/>
      <c r="L31" s="168"/>
      <c r="M31" s="168"/>
      <c r="N31" s="168"/>
      <c r="O31" s="212"/>
      <c r="P31" s="213"/>
      <c r="Q31" s="160"/>
      <c r="R31" s="160"/>
      <c r="S31" s="138"/>
      <c r="T31" s="138"/>
      <c r="U31" s="138"/>
      <c r="V31" s="138"/>
      <c r="W31" s="190"/>
      <c r="X31" s="190"/>
      <c r="Y31" s="145"/>
      <c r="Z31" s="145"/>
      <c r="AA31" s="145"/>
      <c r="AB31" s="145"/>
      <c r="AC31" s="190"/>
      <c r="AD31" s="190"/>
      <c r="AE31" s="190"/>
      <c r="AF31" s="190"/>
      <c r="AG31" s="190"/>
      <c r="AH31" s="189"/>
      <c r="AI31" s="191"/>
      <c r="AJ31" s="191"/>
      <c r="AK31" s="191"/>
      <c r="AL31" s="191"/>
      <c r="AM31" s="192"/>
    </row>
    <row r="32" spans="1:39" s="114" customFormat="1" ht="18" customHeight="1" x14ac:dyDescent="0.15">
      <c r="A32" s="214" t="s">
        <v>199</v>
      </c>
      <c r="B32" s="200"/>
      <c r="C32" s="141"/>
      <c r="D32" s="141"/>
      <c r="E32" s="186"/>
      <c r="F32" s="141"/>
      <c r="G32" s="141"/>
      <c r="H32" s="141"/>
      <c r="I32" s="141"/>
      <c r="J32" s="199"/>
      <c r="K32" s="199"/>
      <c r="L32" s="199"/>
      <c r="M32" s="199"/>
      <c r="N32" s="199"/>
      <c r="O32" s="215"/>
      <c r="P32" s="140"/>
      <c r="Q32" s="140"/>
      <c r="R32" s="140"/>
      <c r="S32" s="199"/>
      <c r="T32" s="135"/>
      <c r="U32" s="135"/>
      <c r="V32" s="135"/>
      <c r="W32" s="445" t="s">
        <v>102</v>
      </c>
      <c r="X32" s="446"/>
      <c r="Y32" s="446"/>
      <c r="Z32" s="447"/>
      <c r="AA32" s="482" t="str">
        <f>IF($L$5="","",VLOOKUP($L$5,基準単価!$D$7:$G$35,3,0))</f>
        <v/>
      </c>
      <c r="AB32" s="483"/>
      <c r="AC32" s="483"/>
      <c r="AD32" s="446" t="s">
        <v>74</v>
      </c>
      <c r="AE32" s="447"/>
      <c r="AF32" s="445" t="s">
        <v>54</v>
      </c>
      <c r="AG32" s="446"/>
      <c r="AH32" s="447"/>
      <c r="AI32" s="497"/>
      <c r="AJ32" s="498"/>
      <c r="AK32" s="498"/>
      <c r="AL32" s="446" t="s">
        <v>74</v>
      </c>
      <c r="AM32" s="447"/>
    </row>
    <row r="33" spans="1:39" s="114" customFormat="1" ht="18.75" customHeight="1" x14ac:dyDescent="0.15">
      <c r="A33" s="216"/>
      <c r="B33" s="172"/>
      <c r="C33" s="173" t="s">
        <v>44</v>
      </c>
      <c r="D33" s="153"/>
      <c r="E33" s="153"/>
      <c r="F33" s="153"/>
      <c r="G33" s="153"/>
      <c r="H33" s="153"/>
      <c r="I33" s="153"/>
      <c r="J33" s="153"/>
      <c r="K33" s="153"/>
      <c r="L33" s="153"/>
      <c r="M33" s="153"/>
      <c r="N33" s="153" t="s">
        <v>36</v>
      </c>
      <c r="O33" s="175"/>
      <c r="P33" s="176" t="s">
        <v>32</v>
      </c>
      <c r="Q33" s="177"/>
      <c r="R33" s="177"/>
      <c r="S33" s="178"/>
      <c r="T33" s="151"/>
      <c r="U33" s="151"/>
      <c r="V33" s="151"/>
      <c r="W33" s="177"/>
      <c r="X33" s="179"/>
      <c r="Y33" s="179"/>
      <c r="Z33" s="179"/>
      <c r="AA33" s="180"/>
      <c r="AB33" s="176" t="s">
        <v>33</v>
      </c>
      <c r="AC33" s="181"/>
      <c r="AD33" s="181"/>
      <c r="AE33" s="181"/>
      <c r="AF33" s="181"/>
      <c r="AG33" s="179"/>
      <c r="AH33" s="179"/>
      <c r="AI33" s="180"/>
      <c r="AJ33" s="176" t="s">
        <v>34</v>
      </c>
      <c r="AK33" s="153"/>
      <c r="AL33" s="153"/>
      <c r="AM33" s="174"/>
    </row>
    <row r="34" spans="1:39" ht="18.75" customHeight="1" x14ac:dyDescent="0.15">
      <c r="A34" s="217"/>
      <c r="B34" s="218"/>
      <c r="C34" s="185" t="s">
        <v>178</v>
      </c>
      <c r="D34" s="141"/>
      <c r="E34" s="186"/>
      <c r="F34" s="141"/>
      <c r="G34" s="141"/>
      <c r="H34" s="141"/>
      <c r="I34" s="141"/>
      <c r="J34" s="199"/>
      <c r="K34" s="199"/>
      <c r="L34" s="199"/>
      <c r="M34" s="199"/>
      <c r="N34" s="199"/>
      <c r="O34" s="219"/>
      <c r="P34" s="220" t="s">
        <v>45</v>
      </c>
      <c r="Q34" s="221"/>
      <c r="R34" s="221"/>
      <c r="S34" s="199"/>
      <c r="T34" s="135"/>
      <c r="U34" s="199"/>
      <c r="V34" s="199"/>
      <c r="W34" s="199"/>
      <c r="X34" s="199"/>
      <c r="Y34" s="141"/>
      <c r="Z34" s="141"/>
      <c r="AA34" s="141"/>
      <c r="AB34" s="222"/>
      <c r="AC34" s="185" t="s">
        <v>46</v>
      </c>
      <c r="AD34" s="199"/>
      <c r="AE34" s="199"/>
      <c r="AF34" s="199"/>
      <c r="AG34" s="199"/>
      <c r="AH34" s="199"/>
      <c r="AI34" s="201"/>
      <c r="AJ34" s="201"/>
      <c r="AK34" s="201"/>
      <c r="AL34" s="201"/>
      <c r="AM34" s="206"/>
    </row>
    <row r="35" spans="1:39" s="114" customFormat="1" ht="18" customHeight="1" x14ac:dyDescent="0.15">
      <c r="A35" s="159" t="s">
        <v>76</v>
      </c>
      <c r="B35" s="144"/>
      <c r="C35" s="145"/>
      <c r="D35" s="145"/>
      <c r="E35" s="209"/>
      <c r="F35" s="145"/>
      <c r="G35" s="145"/>
      <c r="H35" s="145"/>
      <c r="I35" s="145"/>
      <c r="J35" s="189"/>
      <c r="K35" s="189"/>
      <c r="L35" s="189"/>
      <c r="M35" s="189"/>
      <c r="N35" s="189"/>
      <c r="O35" s="223"/>
      <c r="P35" s="148"/>
      <c r="Q35" s="148"/>
      <c r="R35" s="148"/>
      <c r="S35" s="189"/>
      <c r="T35" s="190"/>
      <c r="U35" s="190"/>
      <c r="V35" s="190"/>
      <c r="W35" s="190"/>
      <c r="X35" s="190"/>
      <c r="Y35" s="190"/>
      <c r="Z35" s="190"/>
      <c r="AA35" s="190"/>
      <c r="AB35" s="190"/>
      <c r="AC35" s="190"/>
      <c r="AD35" s="190"/>
      <c r="AE35" s="190"/>
      <c r="AF35" s="190"/>
      <c r="AG35" s="190"/>
      <c r="AH35" s="189"/>
      <c r="AI35" s="191"/>
      <c r="AJ35" s="191"/>
      <c r="AK35" s="191"/>
      <c r="AL35" s="191"/>
      <c r="AM35" s="192"/>
    </row>
    <row r="36" spans="1:39" ht="30" customHeight="1" x14ac:dyDescent="0.15">
      <c r="A36" s="217"/>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6"/>
    </row>
    <row r="37" spans="1:39" ht="4.5" customHeight="1" x14ac:dyDescent="0.15">
      <c r="A37" s="224"/>
      <c r="B37" s="137"/>
      <c r="C37" s="165"/>
      <c r="D37" s="137"/>
      <c r="E37" s="188"/>
      <c r="F37" s="137"/>
      <c r="G37" s="137"/>
      <c r="H37" s="137"/>
      <c r="I37" s="137"/>
      <c r="J37" s="168"/>
      <c r="K37" s="168"/>
      <c r="L37" s="168"/>
      <c r="M37" s="168"/>
      <c r="N37" s="168"/>
      <c r="O37" s="212"/>
      <c r="P37" s="213"/>
      <c r="Q37" s="224"/>
      <c r="R37" s="224"/>
      <c r="S37" s="168"/>
      <c r="T37" s="138"/>
      <c r="U37" s="168"/>
      <c r="V37" s="168"/>
      <c r="W37" s="168"/>
      <c r="X37" s="168"/>
      <c r="Y37" s="137"/>
      <c r="Z37" s="137"/>
      <c r="AA37" s="137"/>
      <c r="AB37" s="137"/>
      <c r="AC37" s="165"/>
      <c r="AD37" s="168"/>
      <c r="AE37" s="168"/>
      <c r="AF37" s="168"/>
      <c r="AG37" s="168"/>
      <c r="AH37" s="168"/>
      <c r="AI37" s="225"/>
      <c r="AJ37" s="225"/>
      <c r="AK37" s="225"/>
      <c r="AL37" s="225"/>
      <c r="AM37" s="168"/>
    </row>
    <row r="38" spans="1:39" ht="18.75" customHeight="1" x14ac:dyDescent="0.15">
      <c r="A38" s="226" t="s">
        <v>192</v>
      </c>
      <c r="B38" s="141"/>
      <c r="C38" s="185"/>
      <c r="D38" s="141"/>
      <c r="E38" s="186"/>
      <c r="F38" s="141"/>
      <c r="G38" s="141"/>
      <c r="H38" s="141"/>
      <c r="I38" s="141"/>
      <c r="J38" s="199"/>
      <c r="K38" s="199"/>
      <c r="L38" s="199"/>
      <c r="M38" s="199"/>
      <c r="N38" s="199"/>
      <c r="O38" s="215"/>
      <c r="P38" s="220"/>
      <c r="Q38" s="221"/>
      <c r="R38" s="221"/>
      <c r="S38" s="199"/>
      <c r="T38" s="135"/>
      <c r="U38" s="199"/>
      <c r="V38" s="199"/>
      <c r="W38" s="445" t="s">
        <v>102</v>
      </c>
      <c r="X38" s="446"/>
      <c r="Y38" s="446"/>
      <c r="Z38" s="447"/>
      <c r="AA38" s="482" t="str">
        <f>IF($L$5="","",VLOOKUP($L$5,基準単価!$D$7:$H$35,5,0))</f>
        <v/>
      </c>
      <c r="AB38" s="483"/>
      <c r="AC38" s="483"/>
      <c r="AD38" s="446" t="s">
        <v>74</v>
      </c>
      <c r="AE38" s="447"/>
      <c r="AF38" s="445" t="s">
        <v>54</v>
      </c>
      <c r="AG38" s="446"/>
      <c r="AH38" s="447"/>
      <c r="AI38" s="497"/>
      <c r="AJ38" s="498"/>
      <c r="AK38" s="498"/>
      <c r="AL38" s="446" t="s">
        <v>74</v>
      </c>
      <c r="AM38" s="447"/>
    </row>
    <row r="39" spans="1:39" ht="18.75" customHeight="1" x14ac:dyDescent="0.15">
      <c r="A39" s="143" t="s">
        <v>28</v>
      </c>
      <c r="B39" s="144"/>
      <c r="C39" s="145"/>
      <c r="D39" s="145"/>
      <c r="E39" s="145"/>
      <c r="F39" s="145"/>
      <c r="G39" s="145"/>
      <c r="H39" s="491"/>
      <c r="I39" s="492"/>
      <c r="J39" s="493"/>
      <c r="K39" s="485" t="s">
        <v>108</v>
      </c>
      <c r="L39" s="486"/>
      <c r="M39" s="486"/>
      <c r="N39" s="486"/>
      <c r="O39" s="486"/>
      <c r="P39" s="486"/>
      <c r="Q39" s="486"/>
      <c r="R39" s="486"/>
      <c r="S39" s="486"/>
      <c r="T39" s="486"/>
      <c r="U39" s="486"/>
      <c r="V39" s="486"/>
      <c r="W39" s="486"/>
      <c r="X39" s="486"/>
      <c r="Y39" s="486"/>
      <c r="Z39" s="486"/>
      <c r="AA39" s="486"/>
      <c r="AB39" s="486"/>
      <c r="AC39" s="486"/>
      <c r="AD39" s="486"/>
      <c r="AE39" s="486"/>
      <c r="AF39" s="146" t="s">
        <v>100</v>
      </c>
      <c r="AG39" s="147"/>
      <c r="AH39" s="147"/>
      <c r="AI39" s="148"/>
      <c r="AJ39" s="148"/>
      <c r="AK39" s="127"/>
      <c r="AL39" s="145"/>
      <c r="AM39" s="149"/>
    </row>
    <row r="40" spans="1:39" ht="13.5" customHeight="1" x14ac:dyDescent="0.15">
      <c r="A40" s="150"/>
      <c r="B40" s="151"/>
      <c r="C40" s="551" t="s">
        <v>174</v>
      </c>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2"/>
    </row>
    <row r="41" spans="1:39" ht="13.5" customHeight="1" x14ac:dyDescent="0.15">
      <c r="A41" s="152"/>
      <c r="B41" s="153"/>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8"/>
    </row>
    <row r="42" spans="1:39" s="114" customFormat="1" ht="19.5" customHeight="1" x14ac:dyDescent="0.15">
      <c r="A42" s="156" t="s">
        <v>41</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8"/>
    </row>
    <row r="43" spans="1:39" s="114" customFormat="1" ht="18.75" customHeight="1" x14ac:dyDescent="0.15">
      <c r="A43" s="159" t="s">
        <v>49</v>
      </c>
      <c r="B43" s="227"/>
      <c r="C43" s="227"/>
      <c r="D43" s="227"/>
      <c r="E43" s="227"/>
      <c r="F43" s="227"/>
      <c r="G43" s="227"/>
      <c r="H43" s="227"/>
      <c r="I43" s="227"/>
      <c r="J43" s="227"/>
      <c r="K43" s="227"/>
      <c r="L43" s="227"/>
      <c r="M43" s="227"/>
      <c r="N43" s="227"/>
      <c r="O43" s="227"/>
      <c r="P43" s="227"/>
      <c r="Q43" s="227"/>
      <c r="R43" s="227"/>
      <c r="S43" s="228"/>
      <c r="T43" s="228"/>
      <c r="U43" s="228"/>
      <c r="V43" s="228"/>
      <c r="W43" s="228"/>
      <c r="X43" s="228"/>
      <c r="Y43" s="228"/>
      <c r="Z43" s="228"/>
      <c r="AA43" s="228"/>
      <c r="AB43" s="228"/>
      <c r="AC43" s="228"/>
      <c r="AD43" s="228"/>
      <c r="AE43" s="228"/>
      <c r="AF43" s="228"/>
      <c r="AG43" s="228"/>
      <c r="AH43" s="228"/>
      <c r="AI43" s="228"/>
      <c r="AJ43" s="228"/>
      <c r="AK43" s="228"/>
      <c r="AL43" s="228"/>
      <c r="AM43" s="229"/>
    </row>
    <row r="44" spans="1:39" s="114" customFormat="1" ht="18.75" customHeight="1" x14ac:dyDescent="0.15">
      <c r="A44" s="214"/>
      <c r="B44" s="164"/>
      <c r="C44" s="165" t="s">
        <v>47</v>
      </c>
      <c r="D44" s="161"/>
      <c r="E44" s="161"/>
      <c r="F44" s="161"/>
      <c r="G44" s="161"/>
      <c r="H44" s="161"/>
      <c r="I44" s="161"/>
      <c r="J44" s="161"/>
      <c r="K44" s="161"/>
      <c r="L44" s="161"/>
      <c r="M44" s="161"/>
      <c r="N44" s="161" t="s">
        <v>36</v>
      </c>
      <c r="O44" s="166"/>
      <c r="P44" s="167" t="s">
        <v>32</v>
      </c>
      <c r="Q44" s="168"/>
      <c r="R44" s="168"/>
      <c r="S44" s="169"/>
      <c r="T44" s="160"/>
      <c r="U44" s="160"/>
      <c r="V44" s="160"/>
      <c r="W44" s="168"/>
      <c r="X44" s="138"/>
      <c r="Y44" s="138"/>
      <c r="Z44" s="138"/>
      <c r="AA44" s="230"/>
      <c r="AB44" s="167" t="s">
        <v>33</v>
      </c>
      <c r="AC44" s="171"/>
      <c r="AD44" s="171"/>
      <c r="AE44" s="171"/>
      <c r="AF44" s="171"/>
      <c r="AG44" s="138"/>
      <c r="AH44" s="138"/>
      <c r="AI44" s="230"/>
      <c r="AJ44" s="167" t="s">
        <v>34</v>
      </c>
      <c r="AK44" s="161"/>
      <c r="AL44" s="161"/>
      <c r="AM44" s="162"/>
    </row>
    <row r="45" spans="1:39" ht="18.75" customHeight="1" x14ac:dyDescent="0.15">
      <c r="A45" s="211"/>
      <c r="B45" s="218"/>
      <c r="C45" s="185" t="s">
        <v>48</v>
      </c>
      <c r="D45" s="141"/>
      <c r="E45" s="186"/>
      <c r="F45" s="141"/>
      <c r="G45" s="141"/>
      <c r="H45" s="141"/>
      <c r="I45" s="141"/>
      <c r="J45" s="199"/>
      <c r="K45" s="199"/>
      <c r="L45" s="199"/>
      <c r="M45" s="199"/>
      <c r="N45" s="199"/>
      <c r="O45" s="185"/>
      <c r="P45" s="140"/>
      <c r="Q45" s="140"/>
      <c r="R45" s="140"/>
      <c r="S45" s="199"/>
      <c r="T45" s="135"/>
      <c r="U45" s="199"/>
      <c r="V45" s="199"/>
      <c r="W45" s="199"/>
      <c r="X45" s="199"/>
      <c r="Y45" s="199"/>
      <c r="Z45" s="199"/>
      <c r="AA45" s="199"/>
      <c r="AB45" s="199"/>
      <c r="AC45" s="199"/>
      <c r="AD45" s="199"/>
      <c r="AE45" s="199"/>
      <c r="AF45" s="199"/>
      <c r="AG45" s="199"/>
      <c r="AH45" s="199"/>
      <c r="AI45" s="199"/>
      <c r="AJ45" s="199"/>
      <c r="AK45" s="199"/>
      <c r="AL45" s="199"/>
      <c r="AM45" s="206"/>
    </row>
    <row r="46" spans="1:39" ht="18.75" customHeight="1" x14ac:dyDescent="0.15">
      <c r="A46" s="159" t="s">
        <v>50</v>
      </c>
      <c r="B46" s="171"/>
      <c r="C46" s="137"/>
      <c r="D46" s="137"/>
      <c r="E46" s="188"/>
      <c r="F46" s="137"/>
      <c r="G46" s="137"/>
      <c r="H46" s="137"/>
      <c r="I46" s="137"/>
      <c r="J46" s="168"/>
      <c r="K46" s="168"/>
      <c r="L46" s="168"/>
      <c r="M46" s="168"/>
      <c r="N46" s="168"/>
      <c r="O46" s="131"/>
      <c r="P46" s="160"/>
      <c r="Q46" s="160"/>
      <c r="R46" s="160"/>
      <c r="S46" s="168"/>
      <c r="T46" s="138"/>
      <c r="U46" s="168"/>
      <c r="V46" s="168"/>
      <c r="W46" s="168"/>
      <c r="X46" s="168"/>
      <c r="Y46" s="137"/>
      <c r="Z46" s="137"/>
      <c r="AA46" s="137"/>
      <c r="AB46" s="137"/>
      <c r="AC46" s="168"/>
      <c r="AD46" s="168"/>
      <c r="AE46" s="168"/>
      <c r="AF46" s="168"/>
      <c r="AG46" s="168"/>
      <c r="AH46" s="168"/>
      <c r="AI46" s="225"/>
      <c r="AJ46" s="225"/>
      <c r="AK46" s="225"/>
      <c r="AL46" s="225"/>
      <c r="AM46" s="231"/>
    </row>
    <row r="47" spans="1:39" ht="18.75" customHeight="1" x14ac:dyDescent="0.15">
      <c r="A47" s="232"/>
      <c r="B47" s="194"/>
      <c r="C47" s="233" t="s">
        <v>51</v>
      </c>
      <c r="D47" s="144"/>
      <c r="E47" s="196"/>
      <c r="F47" s="144"/>
      <c r="G47" s="144"/>
      <c r="H47" s="144"/>
      <c r="I47" s="144"/>
      <c r="J47" s="189"/>
      <c r="K47" s="189"/>
      <c r="L47" s="189"/>
      <c r="M47" s="208" t="s">
        <v>25</v>
      </c>
      <c r="N47" s="189"/>
      <c r="O47" s="223"/>
      <c r="P47" s="148"/>
      <c r="Q47" s="148"/>
      <c r="R47" s="148"/>
      <c r="S47" s="544"/>
      <c r="T47" s="544"/>
      <c r="U47" s="544"/>
      <c r="V47" s="544"/>
      <c r="W47" s="544"/>
      <c r="X47" s="544"/>
      <c r="Y47" s="544"/>
      <c r="Z47" s="544"/>
      <c r="AA47" s="544"/>
      <c r="AB47" s="544"/>
      <c r="AC47" s="544"/>
      <c r="AD47" s="544"/>
      <c r="AE47" s="544"/>
      <c r="AF47" s="544"/>
      <c r="AG47" s="544"/>
      <c r="AH47" s="544"/>
      <c r="AI47" s="544"/>
      <c r="AJ47" s="544"/>
      <c r="AK47" s="544"/>
      <c r="AL47" s="544"/>
      <c r="AM47" s="234" t="s">
        <v>9</v>
      </c>
    </row>
    <row r="48" spans="1:39" s="114" customFormat="1" ht="18" customHeight="1" x14ac:dyDescent="0.15">
      <c r="A48" s="159" t="s">
        <v>77</v>
      </c>
      <c r="B48" s="144"/>
      <c r="C48" s="145"/>
      <c r="D48" s="145"/>
      <c r="E48" s="209"/>
      <c r="F48" s="145"/>
      <c r="G48" s="145"/>
      <c r="H48" s="145"/>
      <c r="I48" s="145"/>
      <c r="J48" s="189"/>
      <c r="K48" s="189"/>
      <c r="L48" s="189"/>
      <c r="M48" s="189"/>
      <c r="N48" s="189"/>
      <c r="O48" s="223"/>
      <c r="P48" s="148"/>
      <c r="Q48" s="148"/>
      <c r="R48" s="148"/>
      <c r="S48" s="189"/>
      <c r="T48" s="190"/>
      <c r="U48" s="190"/>
      <c r="V48" s="190"/>
      <c r="W48" s="190"/>
      <c r="X48" s="190"/>
      <c r="Y48" s="190"/>
      <c r="Z48" s="190"/>
      <c r="AA48" s="190"/>
      <c r="AB48" s="190"/>
      <c r="AC48" s="190"/>
      <c r="AD48" s="190"/>
      <c r="AE48" s="190"/>
      <c r="AF48" s="190"/>
      <c r="AG48" s="190"/>
      <c r="AH48" s="189"/>
      <c r="AI48" s="191"/>
      <c r="AJ48" s="191"/>
      <c r="AK48" s="191"/>
      <c r="AL48" s="191"/>
      <c r="AM48" s="192"/>
    </row>
    <row r="49" spans="1:39" ht="30" customHeight="1" x14ac:dyDescent="0.15">
      <c r="A49" s="217"/>
      <c r="B49" s="494"/>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6"/>
    </row>
    <row r="50" spans="1:39" ht="6" customHeight="1" x14ac:dyDescent="0.15">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row>
    <row r="51" spans="1:39" ht="18" customHeight="1" x14ac:dyDescent="0.15">
      <c r="A51" s="236" t="s">
        <v>258</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row>
    <row r="52" spans="1:39" ht="18" customHeight="1" x14ac:dyDescent="0.15">
      <c r="A52" s="237" t="s">
        <v>186</v>
      </c>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row>
    <row r="53" spans="1:39" ht="18" customHeight="1" x14ac:dyDescent="0.15">
      <c r="A53" s="509" t="s">
        <v>113</v>
      </c>
      <c r="B53" s="510"/>
      <c r="C53" s="510"/>
      <c r="D53" s="511"/>
      <c r="E53" s="512" t="s">
        <v>52</v>
      </c>
      <c r="F53" s="513"/>
      <c r="G53" s="513"/>
      <c r="H53" s="513"/>
      <c r="I53" s="514"/>
      <c r="J53" s="512" t="s">
        <v>57</v>
      </c>
      <c r="K53" s="513"/>
      <c r="L53" s="513"/>
      <c r="M53" s="513"/>
      <c r="N53" s="513"/>
      <c r="O53" s="515" t="s">
        <v>53</v>
      </c>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row>
    <row r="54" spans="1:39" ht="9.75" customHeight="1" x14ac:dyDescent="0.15">
      <c r="A54" s="451" t="s">
        <v>56</v>
      </c>
      <c r="B54" s="452"/>
      <c r="C54" s="452"/>
      <c r="D54" s="453"/>
      <c r="E54" s="460"/>
      <c r="F54" s="461"/>
      <c r="G54" s="461"/>
      <c r="H54" s="461"/>
      <c r="I54" s="462"/>
      <c r="J54" s="463"/>
      <c r="K54" s="464"/>
      <c r="L54" s="464"/>
      <c r="M54" s="464"/>
      <c r="N54" s="464"/>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row>
    <row r="55" spans="1:39" ht="9.75" customHeight="1" x14ac:dyDescent="0.15">
      <c r="A55" s="454"/>
      <c r="B55" s="455"/>
      <c r="C55" s="455"/>
      <c r="D55" s="456"/>
      <c r="E55" s="418"/>
      <c r="F55" s="419"/>
      <c r="G55" s="419"/>
      <c r="H55" s="419"/>
      <c r="I55" s="420"/>
      <c r="J55" s="421"/>
      <c r="K55" s="422"/>
      <c r="L55" s="422"/>
      <c r="M55" s="422"/>
      <c r="N55" s="422"/>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row>
    <row r="56" spans="1:39" ht="9.75" customHeight="1" x14ac:dyDescent="0.15">
      <c r="A56" s="454"/>
      <c r="B56" s="455"/>
      <c r="C56" s="455"/>
      <c r="D56" s="456"/>
      <c r="E56" s="418"/>
      <c r="F56" s="419"/>
      <c r="G56" s="419"/>
      <c r="H56" s="419"/>
      <c r="I56" s="420"/>
      <c r="J56" s="421"/>
      <c r="K56" s="422"/>
      <c r="L56" s="422"/>
      <c r="M56" s="422"/>
      <c r="N56" s="422"/>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row>
    <row r="57" spans="1:39" ht="9.75" customHeight="1" x14ac:dyDescent="0.15">
      <c r="A57" s="454"/>
      <c r="B57" s="455"/>
      <c r="C57" s="455"/>
      <c r="D57" s="456"/>
      <c r="E57" s="424"/>
      <c r="F57" s="425"/>
      <c r="G57" s="425"/>
      <c r="H57" s="425"/>
      <c r="I57" s="426"/>
      <c r="J57" s="427"/>
      <c r="K57" s="428"/>
      <c r="L57" s="428"/>
      <c r="M57" s="428"/>
      <c r="N57" s="428"/>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row>
    <row r="58" spans="1:39" ht="9.75" customHeight="1" x14ac:dyDescent="0.15">
      <c r="A58" s="451" t="s">
        <v>109</v>
      </c>
      <c r="B58" s="452"/>
      <c r="C58" s="452"/>
      <c r="D58" s="453"/>
      <c r="E58" s="460"/>
      <c r="F58" s="461"/>
      <c r="G58" s="461"/>
      <c r="H58" s="461"/>
      <c r="I58" s="462"/>
      <c r="J58" s="463"/>
      <c r="K58" s="464"/>
      <c r="L58" s="464"/>
      <c r="M58" s="464"/>
      <c r="N58" s="464"/>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row>
    <row r="59" spans="1:39" ht="9.75" customHeight="1" x14ac:dyDescent="0.15">
      <c r="A59" s="454"/>
      <c r="B59" s="455"/>
      <c r="C59" s="455"/>
      <c r="D59" s="456"/>
      <c r="E59" s="418"/>
      <c r="F59" s="419"/>
      <c r="G59" s="419"/>
      <c r="H59" s="419"/>
      <c r="I59" s="420"/>
      <c r="J59" s="421"/>
      <c r="K59" s="422"/>
      <c r="L59" s="422"/>
      <c r="M59" s="422"/>
      <c r="N59" s="422"/>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row>
    <row r="60" spans="1:39" ht="9.75" customHeight="1" x14ac:dyDescent="0.15">
      <c r="A60" s="454"/>
      <c r="B60" s="455"/>
      <c r="C60" s="455"/>
      <c r="D60" s="456"/>
      <c r="E60" s="418"/>
      <c r="F60" s="419"/>
      <c r="G60" s="419"/>
      <c r="H60" s="419"/>
      <c r="I60" s="420"/>
      <c r="J60" s="421"/>
      <c r="K60" s="422"/>
      <c r="L60" s="422"/>
      <c r="M60" s="422"/>
      <c r="N60" s="422"/>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row>
    <row r="61" spans="1:39" ht="9.75" customHeight="1" x14ac:dyDescent="0.15">
      <c r="A61" s="466"/>
      <c r="B61" s="467"/>
      <c r="C61" s="467"/>
      <c r="D61" s="468"/>
      <c r="E61" s="469"/>
      <c r="F61" s="470"/>
      <c r="G61" s="470"/>
      <c r="H61" s="470"/>
      <c r="I61" s="471"/>
      <c r="J61" s="472"/>
      <c r="K61" s="473"/>
      <c r="L61" s="473"/>
      <c r="M61" s="473"/>
      <c r="N61" s="473"/>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row>
    <row r="62" spans="1:39" ht="9.75" customHeight="1" x14ac:dyDescent="0.15">
      <c r="A62" s="454" t="s">
        <v>110</v>
      </c>
      <c r="B62" s="455"/>
      <c r="C62" s="455"/>
      <c r="D62" s="456"/>
      <c r="E62" s="475"/>
      <c r="F62" s="476"/>
      <c r="G62" s="476"/>
      <c r="H62" s="476"/>
      <c r="I62" s="477"/>
      <c r="J62" s="478"/>
      <c r="K62" s="479"/>
      <c r="L62" s="479"/>
      <c r="M62" s="479"/>
      <c r="N62" s="479"/>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row>
    <row r="63" spans="1:39" ht="9.75" customHeight="1" x14ac:dyDescent="0.15">
      <c r="A63" s="454"/>
      <c r="B63" s="455"/>
      <c r="C63" s="455"/>
      <c r="D63" s="456"/>
      <c r="E63" s="418"/>
      <c r="F63" s="419"/>
      <c r="G63" s="419"/>
      <c r="H63" s="419"/>
      <c r="I63" s="420"/>
      <c r="J63" s="421"/>
      <c r="K63" s="422"/>
      <c r="L63" s="422"/>
      <c r="M63" s="422"/>
      <c r="N63" s="422"/>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row>
    <row r="64" spans="1:39" ht="9.75" customHeight="1" x14ac:dyDescent="0.15">
      <c r="A64" s="454"/>
      <c r="B64" s="455"/>
      <c r="C64" s="455"/>
      <c r="D64" s="456"/>
      <c r="E64" s="418"/>
      <c r="F64" s="419"/>
      <c r="G64" s="419"/>
      <c r="H64" s="419"/>
      <c r="I64" s="420"/>
      <c r="J64" s="421"/>
      <c r="K64" s="422"/>
      <c r="L64" s="422"/>
      <c r="M64" s="422"/>
      <c r="N64" s="422"/>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row>
    <row r="65" spans="1:39" ht="9.75" customHeight="1" x14ac:dyDescent="0.15">
      <c r="A65" s="454"/>
      <c r="B65" s="455"/>
      <c r="C65" s="455"/>
      <c r="D65" s="456"/>
      <c r="E65" s="424"/>
      <c r="F65" s="425"/>
      <c r="G65" s="425"/>
      <c r="H65" s="425"/>
      <c r="I65" s="426"/>
      <c r="J65" s="427"/>
      <c r="K65" s="428"/>
      <c r="L65" s="428"/>
      <c r="M65" s="428"/>
      <c r="N65" s="428"/>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row>
    <row r="66" spans="1:39" ht="9.75" customHeight="1" x14ac:dyDescent="0.15">
      <c r="A66" s="451" t="s">
        <v>111</v>
      </c>
      <c r="B66" s="452"/>
      <c r="C66" s="452"/>
      <c r="D66" s="453"/>
      <c r="E66" s="460"/>
      <c r="F66" s="461"/>
      <c r="G66" s="461"/>
      <c r="H66" s="461"/>
      <c r="I66" s="462"/>
      <c r="J66" s="463"/>
      <c r="K66" s="464"/>
      <c r="L66" s="464"/>
      <c r="M66" s="464"/>
      <c r="N66" s="464"/>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row>
    <row r="67" spans="1:39" ht="9.75" customHeight="1" x14ac:dyDescent="0.15">
      <c r="A67" s="454"/>
      <c r="B67" s="455"/>
      <c r="C67" s="455"/>
      <c r="D67" s="456"/>
      <c r="E67" s="418"/>
      <c r="F67" s="419"/>
      <c r="G67" s="419"/>
      <c r="H67" s="419"/>
      <c r="I67" s="420"/>
      <c r="J67" s="421"/>
      <c r="K67" s="422"/>
      <c r="L67" s="422"/>
      <c r="M67" s="422"/>
      <c r="N67" s="422"/>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row>
    <row r="68" spans="1:39" ht="9.75" customHeight="1" x14ac:dyDescent="0.15">
      <c r="A68" s="454"/>
      <c r="B68" s="455"/>
      <c r="C68" s="455"/>
      <c r="D68" s="456"/>
      <c r="E68" s="418"/>
      <c r="F68" s="419"/>
      <c r="G68" s="419"/>
      <c r="H68" s="419"/>
      <c r="I68" s="420"/>
      <c r="J68" s="421"/>
      <c r="K68" s="422"/>
      <c r="L68" s="422"/>
      <c r="M68" s="422"/>
      <c r="N68" s="422"/>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row>
    <row r="69" spans="1:39" ht="9.75" customHeight="1" x14ac:dyDescent="0.15">
      <c r="A69" s="466"/>
      <c r="B69" s="467"/>
      <c r="C69" s="467"/>
      <c r="D69" s="468"/>
      <c r="E69" s="469"/>
      <c r="F69" s="470"/>
      <c r="G69" s="470"/>
      <c r="H69" s="470"/>
      <c r="I69" s="471"/>
      <c r="J69" s="472"/>
      <c r="K69" s="473"/>
      <c r="L69" s="473"/>
      <c r="M69" s="473"/>
      <c r="N69" s="473"/>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row>
    <row r="70" spans="1:39" ht="9.75" customHeight="1" x14ac:dyDescent="0.15">
      <c r="A70" s="451" t="s">
        <v>112</v>
      </c>
      <c r="B70" s="452"/>
      <c r="C70" s="452"/>
      <c r="D70" s="453"/>
      <c r="E70" s="460"/>
      <c r="F70" s="461"/>
      <c r="G70" s="461"/>
      <c r="H70" s="461"/>
      <c r="I70" s="462"/>
      <c r="J70" s="463"/>
      <c r="K70" s="464"/>
      <c r="L70" s="464"/>
      <c r="M70" s="464"/>
      <c r="N70" s="464"/>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row>
    <row r="71" spans="1:39" ht="9.75" customHeight="1" x14ac:dyDescent="0.15">
      <c r="A71" s="454"/>
      <c r="B71" s="455"/>
      <c r="C71" s="455"/>
      <c r="D71" s="456"/>
      <c r="E71" s="418"/>
      <c r="F71" s="419"/>
      <c r="G71" s="419"/>
      <c r="H71" s="419"/>
      <c r="I71" s="420"/>
      <c r="J71" s="421"/>
      <c r="K71" s="422"/>
      <c r="L71" s="422"/>
      <c r="M71" s="422"/>
      <c r="N71" s="422"/>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row>
    <row r="72" spans="1:39" ht="9.75" customHeight="1" x14ac:dyDescent="0.15">
      <c r="A72" s="454"/>
      <c r="B72" s="455"/>
      <c r="C72" s="455"/>
      <c r="D72" s="456"/>
      <c r="E72" s="418"/>
      <c r="F72" s="419"/>
      <c r="G72" s="419"/>
      <c r="H72" s="419"/>
      <c r="I72" s="420"/>
      <c r="J72" s="421"/>
      <c r="K72" s="422"/>
      <c r="L72" s="422"/>
      <c r="M72" s="422"/>
      <c r="N72" s="422"/>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row>
    <row r="73" spans="1:39" ht="9.75" customHeight="1" thickBot="1" x14ac:dyDescent="0.2">
      <c r="A73" s="457"/>
      <c r="B73" s="458"/>
      <c r="C73" s="458"/>
      <c r="D73" s="459"/>
      <c r="E73" s="433"/>
      <c r="F73" s="434"/>
      <c r="G73" s="434"/>
      <c r="H73" s="434"/>
      <c r="I73" s="435"/>
      <c r="J73" s="436"/>
      <c r="K73" s="437"/>
      <c r="L73" s="437"/>
      <c r="M73" s="437"/>
      <c r="N73" s="437"/>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row>
    <row r="74" spans="1:39" ht="22.5" customHeight="1" thickTop="1" x14ac:dyDescent="0.15">
      <c r="A74" s="466" t="s">
        <v>129</v>
      </c>
      <c r="B74" s="467"/>
      <c r="C74" s="467"/>
      <c r="D74" s="468"/>
      <c r="E74" s="499"/>
      <c r="F74" s="500"/>
      <c r="G74" s="500"/>
      <c r="H74" s="500"/>
      <c r="I74" s="501"/>
      <c r="J74" s="559">
        <f>SUM(J54:N73)</f>
        <v>0</v>
      </c>
      <c r="K74" s="560"/>
      <c r="L74" s="560"/>
      <c r="M74" s="560"/>
      <c r="N74" s="560"/>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row>
    <row r="75" spans="1:39" ht="2.25" customHeight="1" x14ac:dyDescent="0.15">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row>
    <row r="76" spans="1:39" ht="18" customHeight="1" x14ac:dyDescent="0.15">
      <c r="A76" s="226" t="s">
        <v>250</v>
      </c>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row>
    <row r="77" spans="1:39" ht="18" customHeight="1" x14ac:dyDescent="0.15">
      <c r="A77" s="509" t="s">
        <v>27</v>
      </c>
      <c r="B77" s="510"/>
      <c r="C77" s="510"/>
      <c r="D77" s="511"/>
      <c r="E77" s="512" t="s">
        <v>52</v>
      </c>
      <c r="F77" s="513"/>
      <c r="G77" s="513"/>
      <c r="H77" s="513"/>
      <c r="I77" s="514"/>
      <c r="J77" s="512" t="s">
        <v>57</v>
      </c>
      <c r="K77" s="513"/>
      <c r="L77" s="513"/>
      <c r="M77" s="513"/>
      <c r="N77" s="513"/>
      <c r="O77" s="515" t="s">
        <v>53</v>
      </c>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row>
    <row r="78" spans="1:39" ht="9.75" customHeight="1" x14ac:dyDescent="0.15">
      <c r="A78" s="451" t="s">
        <v>56</v>
      </c>
      <c r="B78" s="452"/>
      <c r="C78" s="452"/>
      <c r="D78" s="453"/>
      <c r="E78" s="460"/>
      <c r="F78" s="461"/>
      <c r="G78" s="461"/>
      <c r="H78" s="461"/>
      <c r="I78" s="462"/>
      <c r="J78" s="463"/>
      <c r="K78" s="464"/>
      <c r="L78" s="464"/>
      <c r="M78" s="464"/>
      <c r="N78" s="464"/>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row>
    <row r="79" spans="1:39" ht="9.75" customHeight="1" x14ac:dyDescent="0.15">
      <c r="A79" s="454"/>
      <c r="B79" s="455"/>
      <c r="C79" s="455"/>
      <c r="D79" s="456"/>
      <c r="E79" s="418"/>
      <c r="F79" s="419"/>
      <c r="G79" s="419"/>
      <c r="H79" s="419"/>
      <c r="I79" s="420"/>
      <c r="J79" s="421"/>
      <c r="K79" s="422"/>
      <c r="L79" s="422"/>
      <c r="M79" s="422"/>
      <c r="N79" s="422"/>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row>
    <row r="80" spans="1:39" ht="9.75" customHeight="1" x14ac:dyDescent="0.15">
      <c r="A80" s="454"/>
      <c r="B80" s="455"/>
      <c r="C80" s="455"/>
      <c r="D80" s="456"/>
      <c r="E80" s="418"/>
      <c r="F80" s="419"/>
      <c r="G80" s="419"/>
      <c r="H80" s="419"/>
      <c r="I80" s="420"/>
      <c r="J80" s="421"/>
      <c r="K80" s="422"/>
      <c r="L80" s="422"/>
      <c r="M80" s="422"/>
      <c r="N80" s="422"/>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row>
    <row r="81" spans="1:39" ht="9.75" customHeight="1" x14ac:dyDescent="0.15">
      <c r="A81" s="454"/>
      <c r="B81" s="455"/>
      <c r="C81" s="455"/>
      <c r="D81" s="456"/>
      <c r="E81" s="424"/>
      <c r="F81" s="425"/>
      <c r="G81" s="425"/>
      <c r="H81" s="425"/>
      <c r="I81" s="426"/>
      <c r="J81" s="427"/>
      <c r="K81" s="428"/>
      <c r="L81" s="428"/>
      <c r="M81" s="428"/>
      <c r="N81" s="428"/>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row>
    <row r="82" spans="1:39" ht="9.75" customHeight="1" x14ac:dyDescent="0.15">
      <c r="A82" s="451" t="s">
        <v>109</v>
      </c>
      <c r="B82" s="452"/>
      <c r="C82" s="452"/>
      <c r="D82" s="453"/>
      <c r="E82" s="460"/>
      <c r="F82" s="461"/>
      <c r="G82" s="461"/>
      <c r="H82" s="461"/>
      <c r="I82" s="462"/>
      <c r="J82" s="463"/>
      <c r="K82" s="464"/>
      <c r="L82" s="464"/>
      <c r="M82" s="464"/>
      <c r="N82" s="464"/>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row>
    <row r="83" spans="1:39" ht="9.75" customHeight="1" x14ac:dyDescent="0.15">
      <c r="A83" s="454"/>
      <c r="B83" s="455"/>
      <c r="C83" s="455"/>
      <c r="D83" s="456"/>
      <c r="E83" s="418"/>
      <c r="F83" s="419"/>
      <c r="G83" s="419"/>
      <c r="H83" s="419"/>
      <c r="I83" s="420"/>
      <c r="J83" s="421"/>
      <c r="K83" s="422"/>
      <c r="L83" s="422"/>
      <c r="M83" s="422"/>
      <c r="N83" s="422"/>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row>
    <row r="84" spans="1:39" ht="9.75" customHeight="1" x14ac:dyDescent="0.15">
      <c r="A84" s="454"/>
      <c r="B84" s="455"/>
      <c r="C84" s="455"/>
      <c r="D84" s="456"/>
      <c r="E84" s="418"/>
      <c r="F84" s="419"/>
      <c r="G84" s="419"/>
      <c r="H84" s="419"/>
      <c r="I84" s="420"/>
      <c r="J84" s="421"/>
      <c r="K84" s="422"/>
      <c r="L84" s="422"/>
      <c r="M84" s="422"/>
      <c r="N84" s="422"/>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row>
    <row r="85" spans="1:39" ht="9.75" customHeight="1" x14ac:dyDescent="0.15">
      <c r="A85" s="466"/>
      <c r="B85" s="467"/>
      <c r="C85" s="467"/>
      <c r="D85" s="468"/>
      <c r="E85" s="469"/>
      <c r="F85" s="470"/>
      <c r="G85" s="470"/>
      <c r="H85" s="470"/>
      <c r="I85" s="471"/>
      <c r="J85" s="472"/>
      <c r="K85" s="473"/>
      <c r="L85" s="473"/>
      <c r="M85" s="473"/>
      <c r="N85" s="473"/>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row>
    <row r="86" spans="1:39" ht="9.75" customHeight="1" x14ac:dyDescent="0.15">
      <c r="A86" s="451" t="s">
        <v>110</v>
      </c>
      <c r="B86" s="452"/>
      <c r="C86" s="452"/>
      <c r="D86" s="453"/>
      <c r="E86" s="460"/>
      <c r="F86" s="461"/>
      <c r="G86" s="461"/>
      <c r="H86" s="461"/>
      <c r="I86" s="462"/>
      <c r="J86" s="463"/>
      <c r="K86" s="464"/>
      <c r="L86" s="464"/>
      <c r="M86" s="464"/>
      <c r="N86" s="464"/>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row>
    <row r="87" spans="1:39" ht="9.75" customHeight="1" x14ac:dyDescent="0.15">
      <c r="A87" s="454"/>
      <c r="B87" s="455"/>
      <c r="C87" s="455"/>
      <c r="D87" s="456"/>
      <c r="E87" s="418"/>
      <c r="F87" s="419"/>
      <c r="G87" s="419"/>
      <c r="H87" s="419"/>
      <c r="I87" s="420"/>
      <c r="J87" s="421"/>
      <c r="K87" s="422"/>
      <c r="L87" s="422"/>
      <c r="M87" s="422"/>
      <c r="N87" s="422"/>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row>
    <row r="88" spans="1:39" ht="9.75" customHeight="1" x14ac:dyDescent="0.15">
      <c r="A88" s="454"/>
      <c r="B88" s="455"/>
      <c r="C88" s="455"/>
      <c r="D88" s="456"/>
      <c r="E88" s="418"/>
      <c r="F88" s="419"/>
      <c r="G88" s="419"/>
      <c r="H88" s="419"/>
      <c r="I88" s="420"/>
      <c r="J88" s="421"/>
      <c r="K88" s="422"/>
      <c r="L88" s="422"/>
      <c r="M88" s="422"/>
      <c r="N88" s="422"/>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row>
    <row r="89" spans="1:39" ht="9.75" customHeight="1" thickBot="1" x14ac:dyDescent="0.2">
      <c r="A89" s="457"/>
      <c r="B89" s="458"/>
      <c r="C89" s="458"/>
      <c r="D89" s="459"/>
      <c r="E89" s="433"/>
      <c r="F89" s="434"/>
      <c r="G89" s="434"/>
      <c r="H89" s="434"/>
      <c r="I89" s="435"/>
      <c r="J89" s="436"/>
      <c r="K89" s="437"/>
      <c r="L89" s="437"/>
      <c r="M89" s="437"/>
      <c r="N89" s="437"/>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row>
    <row r="90" spans="1:39" ht="22.5" customHeight="1" thickTop="1" x14ac:dyDescent="0.15">
      <c r="A90" s="466" t="s">
        <v>98</v>
      </c>
      <c r="B90" s="467"/>
      <c r="C90" s="467"/>
      <c r="D90" s="468"/>
      <c r="E90" s="499"/>
      <c r="F90" s="500"/>
      <c r="G90" s="500"/>
      <c r="H90" s="500"/>
      <c r="I90" s="501"/>
      <c r="J90" s="502">
        <f>SUM(J78:N89)</f>
        <v>0</v>
      </c>
      <c r="K90" s="503"/>
      <c r="L90" s="503"/>
      <c r="M90" s="503"/>
      <c r="N90" s="503"/>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81"/>
      <c r="AM90" s="481"/>
    </row>
    <row r="91" spans="1:39" ht="2.25" customHeight="1" x14ac:dyDescent="0.15">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row>
    <row r="92" spans="1:39" ht="18" customHeight="1" x14ac:dyDescent="0.15">
      <c r="A92" s="226" t="s">
        <v>193</v>
      </c>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row>
    <row r="93" spans="1:39" ht="18" customHeight="1" x14ac:dyDescent="0.15">
      <c r="A93" s="509" t="s">
        <v>55</v>
      </c>
      <c r="B93" s="510"/>
      <c r="C93" s="510"/>
      <c r="D93" s="511"/>
      <c r="E93" s="512" t="s">
        <v>52</v>
      </c>
      <c r="F93" s="513"/>
      <c r="G93" s="513"/>
      <c r="H93" s="513"/>
      <c r="I93" s="514"/>
      <c r="J93" s="512" t="s">
        <v>57</v>
      </c>
      <c r="K93" s="513"/>
      <c r="L93" s="513"/>
      <c r="M93" s="513"/>
      <c r="N93" s="513"/>
      <c r="O93" s="515" t="s">
        <v>53</v>
      </c>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row>
    <row r="94" spans="1:39" ht="9.75" customHeight="1" x14ac:dyDescent="0.15">
      <c r="A94" s="451" t="s">
        <v>56</v>
      </c>
      <c r="B94" s="452"/>
      <c r="C94" s="452"/>
      <c r="D94" s="453"/>
      <c r="E94" s="460"/>
      <c r="F94" s="461"/>
      <c r="G94" s="461"/>
      <c r="H94" s="461"/>
      <c r="I94" s="462"/>
      <c r="J94" s="463"/>
      <c r="K94" s="464"/>
      <c r="L94" s="464"/>
      <c r="M94" s="464"/>
      <c r="N94" s="464"/>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row>
    <row r="95" spans="1:39" ht="9.75" customHeight="1" x14ac:dyDescent="0.15">
      <c r="A95" s="454"/>
      <c r="B95" s="455"/>
      <c r="C95" s="455"/>
      <c r="D95" s="456"/>
      <c r="E95" s="418"/>
      <c r="F95" s="419"/>
      <c r="G95" s="419"/>
      <c r="H95" s="419"/>
      <c r="I95" s="420"/>
      <c r="J95" s="421"/>
      <c r="K95" s="422"/>
      <c r="L95" s="422"/>
      <c r="M95" s="422"/>
      <c r="N95" s="422"/>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row>
    <row r="96" spans="1:39" ht="9.75" customHeight="1" x14ac:dyDescent="0.15">
      <c r="A96" s="454"/>
      <c r="B96" s="455"/>
      <c r="C96" s="455"/>
      <c r="D96" s="456"/>
      <c r="E96" s="418"/>
      <c r="F96" s="419"/>
      <c r="G96" s="419"/>
      <c r="H96" s="419"/>
      <c r="I96" s="420"/>
      <c r="J96" s="421"/>
      <c r="K96" s="422"/>
      <c r="L96" s="422"/>
      <c r="M96" s="422"/>
      <c r="N96" s="422"/>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row>
    <row r="97" spans="1:39" ht="9.75" customHeight="1" x14ac:dyDescent="0.15">
      <c r="A97" s="454"/>
      <c r="B97" s="455"/>
      <c r="C97" s="455"/>
      <c r="D97" s="456"/>
      <c r="E97" s="424"/>
      <c r="F97" s="425"/>
      <c r="G97" s="425"/>
      <c r="H97" s="425"/>
      <c r="I97" s="426"/>
      <c r="J97" s="427"/>
      <c r="K97" s="428"/>
      <c r="L97" s="428"/>
      <c r="M97" s="428"/>
      <c r="N97" s="428"/>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row>
    <row r="98" spans="1:39" ht="9.75" customHeight="1" x14ac:dyDescent="0.15">
      <c r="A98" s="451" t="s">
        <v>109</v>
      </c>
      <c r="B98" s="452"/>
      <c r="C98" s="452"/>
      <c r="D98" s="453"/>
      <c r="E98" s="460"/>
      <c r="F98" s="461"/>
      <c r="G98" s="461"/>
      <c r="H98" s="461"/>
      <c r="I98" s="462"/>
      <c r="J98" s="463"/>
      <c r="K98" s="464"/>
      <c r="L98" s="464"/>
      <c r="M98" s="464"/>
      <c r="N98" s="464"/>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row>
    <row r="99" spans="1:39" ht="9.75" customHeight="1" x14ac:dyDescent="0.15">
      <c r="A99" s="454"/>
      <c r="B99" s="455"/>
      <c r="C99" s="455"/>
      <c r="D99" s="456"/>
      <c r="E99" s="418"/>
      <c r="F99" s="419"/>
      <c r="G99" s="419"/>
      <c r="H99" s="419"/>
      <c r="I99" s="420"/>
      <c r="J99" s="421"/>
      <c r="K99" s="422"/>
      <c r="L99" s="422"/>
      <c r="M99" s="422"/>
      <c r="N99" s="422"/>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row>
    <row r="100" spans="1:39" ht="9.75" customHeight="1" x14ac:dyDescent="0.15">
      <c r="A100" s="454"/>
      <c r="B100" s="455"/>
      <c r="C100" s="455"/>
      <c r="D100" s="456"/>
      <c r="E100" s="418"/>
      <c r="F100" s="419"/>
      <c r="G100" s="419"/>
      <c r="H100" s="419"/>
      <c r="I100" s="420"/>
      <c r="J100" s="421"/>
      <c r="K100" s="422"/>
      <c r="L100" s="422"/>
      <c r="M100" s="422"/>
      <c r="N100" s="422"/>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row>
    <row r="101" spans="1:39" ht="9.75" customHeight="1" x14ac:dyDescent="0.15">
      <c r="A101" s="466"/>
      <c r="B101" s="467"/>
      <c r="C101" s="467"/>
      <c r="D101" s="468"/>
      <c r="E101" s="469"/>
      <c r="F101" s="470"/>
      <c r="G101" s="470"/>
      <c r="H101" s="470"/>
      <c r="I101" s="471"/>
      <c r="J101" s="472"/>
      <c r="K101" s="473"/>
      <c r="L101" s="473"/>
      <c r="M101" s="473"/>
      <c r="N101" s="473"/>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row>
    <row r="102" spans="1:39" ht="9.75" customHeight="1" x14ac:dyDescent="0.15">
      <c r="A102" s="451" t="s">
        <v>110</v>
      </c>
      <c r="B102" s="452"/>
      <c r="C102" s="452"/>
      <c r="D102" s="453"/>
      <c r="E102" s="460"/>
      <c r="F102" s="461"/>
      <c r="G102" s="461"/>
      <c r="H102" s="461"/>
      <c r="I102" s="462"/>
      <c r="J102" s="463"/>
      <c r="K102" s="464"/>
      <c r="L102" s="464"/>
      <c r="M102" s="464"/>
      <c r="N102" s="464"/>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row>
    <row r="103" spans="1:39" ht="9.75" customHeight="1" x14ac:dyDescent="0.15">
      <c r="A103" s="454"/>
      <c r="B103" s="455"/>
      <c r="C103" s="455"/>
      <c r="D103" s="456"/>
      <c r="E103" s="418"/>
      <c r="F103" s="419"/>
      <c r="G103" s="419"/>
      <c r="H103" s="419"/>
      <c r="I103" s="420"/>
      <c r="J103" s="421"/>
      <c r="K103" s="422"/>
      <c r="L103" s="422"/>
      <c r="M103" s="422"/>
      <c r="N103" s="422"/>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423"/>
    </row>
    <row r="104" spans="1:39" ht="9.75" customHeight="1" x14ac:dyDescent="0.15">
      <c r="A104" s="454"/>
      <c r="B104" s="455"/>
      <c r="C104" s="455"/>
      <c r="D104" s="456"/>
      <c r="E104" s="418"/>
      <c r="F104" s="419"/>
      <c r="G104" s="419"/>
      <c r="H104" s="419"/>
      <c r="I104" s="420"/>
      <c r="J104" s="421"/>
      <c r="K104" s="422"/>
      <c r="L104" s="422"/>
      <c r="M104" s="422"/>
      <c r="N104" s="422"/>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row>
    <row r="105" spans="1:39" ht="9.75" customHeight="1" thickBot="1" x14ac:dyDescent="0.2">
      <c r="A105" s="457"/>
      <c r="B105" s="458"/>
      <c r="C105" s="458"/>
      <c r="D105" s="459"/>
      <c r="E105" s="433"/>
      <c r="F105" s="434"/>
      <c r="G105" s="434"/>
      <c r="H105" s="434"/>
      <c r="I105" s="435"/>
      <c r="J105" s="436"/>
      <c r="K105" s="437"/>
      <c r="L105" s="437"/>
      <c r="M105" s="437"/>
      <c r="N105" s="437"/>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row>
    <row r="106" spans="1:39" ht="22.5" customHeight="1" thickTop="1" x14ac:dyDescent="0.15">
      <c r="A106" s="466" t="s">
        <v>98</v>
      </c>
      <c r="B106" s="467"/>
      <c r="C106" s="467"/>
      <c r="D106" s="468"/>
      <c r="E106" s="499"/>
      <c r="F106" s="500"/>
      <c r="G106" s="500"/>
      <c r="H106" s="500"/>
      <c r="I106" s="501"/>
      <c r="J106" s="502">
        <f>SUM(J94:N105)</f>
        <v>0</v>
      </c>
      <c r="K106" s="503"/>
      <c r="L106" s="503"/>
      <c r="M106" s="503"/>
      <c r="N106" s="503"/>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row>
    <row r="107" spans="1:39" ht="10.5" customHeight="1" thickBot="1" x14ac:dyDescent="0.2">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9"/>
      <c r="AL107" s="239"/>
      <c r="AM107" s="239"/>
    </row>
    <row r="108" spans="1:39" ht="6" customHeight="1" x14ac:dyDescent="0.15">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row>
    <row r="109" spans="1:39" s="243" customFormat="1" ht="10.5" x14ac:dyDescent="0.15">
      <c r="A109" s="240" t="s">
        <v>58</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2"/>
      <c r="AL109" s="242"/>
      <c r="AM109" s="242"/>
    </row>
    <row r="110" spans="1:39" s="243" customFormat="1" ht="5.25" customHeight="1" x14ac:dyDescent="0.15">
      <c r="A110" s="240"/>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2"/>
      <c r="AL110" s="242"/>
      <c r="AM110" s="242"/>
    </row>
    <row r="111" spans="1:39" s="243" customFormat="1" ht="10.5" x14ac:dyDescent="0.15">
      <c r="A111" s="240"/>
      <c r="B111" s="182" t="s">
        <v>72</v>
      </c>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2"/>
      <c r="AL111" s="242"/>
      <c r="AM111" s="242"/>
    </row>
    <row r="112" spans="1:39" s="243" customFormat="1" ht="10.5" x14ac:dyDescent="0.15">
      <c r="A112" s="240"/>
      <c r="B112" s="182" t="s">
        <v>78</v>
      </c>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2"/>
      <c r="AL112" s="242"/>
      <c r="AM112" s="242"/>
    </row>
    <row r="113" spans="1:39" s="243" customFormat="1" ht="5.25" customHeight="1" x14ac:dyDescent="0.15">
      <c r="A113" s="240"/>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2"/>
      <c r="AL113" s="242"/>
      <c r="AM113" s="242"/>
    </row>
    <row r="114" spans="1:39" x14ac:dyDescent="0.15">
      <c r="A114" s="244" t="s">
        <v>190</v>
      </c>
      <c r="B114" s="24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row>
    <row r="115" spans="1:39" x14ac:dyDescent="0.15">
      <c r="A115" s="246" t="s">
        <v>175</v>
      </c>
      <c r="B115" s="247"/>
      <c r="C115" s="247"/>
      <c r="D115" s="247"/>
      <c r="E115" s="247"/>
      <c r="F115" s="247"/>
      <c r="G115" s="247"/>
      <c r="H115" s="247"/>
      <c r="I115" s="247"/>
      <c r="J115" s="247"/>
      <c r="K115" s="247"/>
      <c r="L115" s="247"/>
      <c r="M115" s="247"/>
      <c r="N115" s="247"/>
      <c r="O115" s="247"/>
      <c r="P115" s="247"/>
      <c r="Q115" s="247"/>
      <c r="R115" s="247"/>
      <c r="S115" s="247"/>
      <c r="T115" s="507" t="s">
        <v>79</v>
      </c>
      <c r="U115" s="507"/>
      <c r="V115" s="507"/>
      <c r="W115" s="507"/>
      <c r="X115" s="507"/>
      <c r="Y115" s="507"/>
      <c r="Z115" s="507"/>
      <c r="AA115" s="507"/>
      <c r="AB115" s="507"/>
      <c r="AC115" s="507"/>
      <c r="AD115" s="507"/>
      <c r="AE115" s="507"/>
      <c r="AF115" s="507"/>
      <c r="AG115" s="507"/>
      <c r="AH115" s="507"/>
      <c r="AI115" s="507"/>
      <c r="AJ115" s="507"/>
      <c r="AK115" s="507"/>
      <c r="AL115" s="507"/>
      <c r="AM115" s="508"/>
    </row>
    <row r="116" spans="1:39" ht="12" customHeight="1" x14ac:dyDescent="0.15">
      <c r="A116" s="248"/>
      <c r="B116" s="249" t="s">
        <v>59</v>
      </c>
      <c r="C116" s="250"/>
      <c r="D116" s="250"/>
      <c r="E116" s="250"/>
      <c r="F116" s="250"/>
      <c r="G116" s="250"/>
      <c r="H116" s="250"/>
      <c r="I116" s="250"/>
      <c r="J116" s="250"/>
      <c r="K116" s="250"/>
      <c r="L116" s="250"/>
      <c r="M116" s="250"/>
      <c r="N116" s="250"/>
      <c r="O116" s="250"/>
      <c r="P116" s="250"/>
      <c r="Q116" s="250"/>
      <c r="R116" s="250"/>
      <c r="S116" s="251"/>
      <c r="T116" s="504" t="s">
        <v>87</v>
      </c>
      <c r="U116" s="505"/>
      <c r="V116" s="505"/>
      <c r="W116" s="505"/>
      <c r="X116" s="505"/>
      <c r="Y116" s="505"/>
      <c r="Z116" s="505"/>
      <c r="AA116" s="505"/>
      <c r="AB116" s="505"/>
      <c r="AC116" s="505"/>
      <c r="AD116" s="505"/>
      <c r="AE116" s="505"/>
      <c r="AF116" s="505"/>
      <c r="AG116" s="505"/>
      <c r="AH116" s="505"/>
      <c r="AI116" s="505"/>
      <c r="AJ116" s="505"/>
      <c r="AK116" s="505"/>
      <c r="AL116" s="505"/>
      <c r="AM116" s="506"/>
    </row>
    <row r="117" spans="1:39" ht="12" customHeight="1" x14ac:dyDescent="0.15">
      <c r="A117" s="248"/>
      <c r="B117" s="252" t="s">
        <v>60</v>
      </c>
      <c r="C117" s="253"/>
      <c r="D117" s="253"/>
      <c r="E117" s="253"/>
      <c r="F117" s="253"/>
      <c r="G117" s="253"/>
      <c r="H117" s="253"/>
      <c r="I117" s="253"/>
      <c r="J117" s="253"/>
      <c r="K117" s="253"/>
      <c r="L117" s="253"/>
      <c r="M117" s="253"/>
      <c r="N117" s="253"/>
      <c r="O117" s="253"/>
      <c r="P117" s="253"/>
      <c r="Q117" s="253"/>
      <c r="R117" s="253"/>
      <c r="S117" s="254"/>
      <c r="T117" s="522" t="s">
        <v>67</v>
      </c>
      <c r="U117" s="523"/>
      <c r="V117" s="523"/>
      <c r="W117" s="523"/>
      <c r="X117" s="523"/>
      <c r="Y117" s="523"/>
      <c r="Z117" s="523"/>
      <c r="AA117" s="523"/>
      <c r="AB117" s="523"/>
      <c r="AC117" s="523"/>
      <c r="AD117" s="523"/>
      <c r="AE117" s="523"/>
      <c r="AF117" s="523"/>
      <c r="AG117" s="523"/>
      <c r="AH117" s="523"/>
      <c r="AI117" s="523"/>
      <c r="AJ117" s="523"/>
      <c r="AK117" s="523"/>
      <c r="AL117" s="523"/>
      <c r="AM117" s="524"/>
    </row>
    <row r="118" spans="1:39" ht="39" customHeight="1" x14ac:dyDescent="0.15">
      <c r="A118" s="248"/>
      <c r="B118" s="252" t="s">
        <v>115</v>
      </c>
      <c r="C118" s="253"/>
      <c r="D118" s="253"/>
      <c r="E118" s="253"/>
      <c r="F118" s="253"/>
      <c r="G118" s="253"/>
      <c r="H118" s="253"/>
      <c r="I118" s="253"/>
      <c r="J118" s="253"/>
      <c r="K118" s="253"/>
      <c r="L118" s="253"/>
      <c r="M118" s="253"/>
      <c r="N118" s="253"/>
      <c r="O118" s="253"/>
      <c r="P118" s="253"/>
      <c r="Q118" s="253"/>
      <c r="R118" s="253"/>
      <c r="S118" s="254"/>
      <c r="T118" s="531" t="s">
        <v>92</v>
      </c>
      <c r="U118" s="532"/>
      <c r="V118" s="532"/>
      <c r="W118" s="532"/>
      <c r="X118" s="532"/>
      <c r="Y118" s="532"/>
      <c r="Z118" s="532"/>
      <c r="AA118" s="532"/>
      <c r="AB118" s="532"/>
      <c r="AC118" s="532"/>
      <c r="AD118" s="532"/>
      <c r="AE118" s="532"/>
      <c r="AF118" s="532"/>
      <c r="AG118" s="532"/>
      <c r="AH118" s="532"/>
      <c r="AI118" s="532"/>
      <c r="AJ118" s="532"/>
      <c r="AK118" s="532"/>
      <c r="AL118" s="532"/>
      <c r="AM118" s="533"/>
    </row>
    <row r="119" spans="1:39" ht="12" customHeight="1" x14ac:dyDescent="0.15">
      <c r="A119" s="248"/>
      <c r="B119" s="252" t="s">
        <v>61</v>
      </c>
      <c r="C119" s="253"/>
      <c r="D119" s="253"/>
      <c r="E119" s="253"/>
      <c r="F119" s="253"/>
      <c r="G119" s="253"/>
      <c r="H119" s="253"/>
      <c r="I119" s="253"/>
      <c r="J119" s="253"/>
      <c r="K119" s="253"/>
      <c r="L119" s="253"/>
      <c r="M119" s="253"/>
      <c r="N119" s="253"/>
      <c r="O119" s="253"/>
      <c r="P119" s="253"/>
      <c r="Q119" s="253"/>
      <c r="R119" s="253"/>
      <c r="S119" s="254"/>
      <c r="T119" s="522" t="s">
        <v>132</v>
      </c>
      <c r="U119" s="523"/>
      <c r="V119" s="523"/>
      <c r="W119" s="523"/>
      <c r="X119" s="523"/>
      <c r="Y119" s="523"/>
      <c r="Z119" s="523"/>
      <c r="AA119" s="523"/>
      <c r="AB119" s="523"/>
      <c r="AC119" s="523"/>
      <c r="AD119" s="523"/>
      <c r="AE119" s="523"/>
      <c r="AF119" s="523"/>
      <c r="AG119" s="523"/>
      <c r="AH119" s="523"/>
      <c r="AI119" s="523"/>
      <c r="AJ119" s="523"/>
      <c r="AK119" s="523"/>
      <c r="AL119" s="523"/>
      <c r="AM119" s="524"/>
    </row>
    <row r="120" spans="1:39" ht="12" customHeight="1" x14ac:dyDescent="0.15">
      <c r="A120" s="255"/>
      <c r="B120" s="256" t="s">
        <v>62</v>
      </c>
      <c r="C120" s="257"/>
      <c r="D120" s="257"/>
      <c r="E120" s="257"/>
      <c r="F120" s="257"/>
      <c r="G120" s="257"/>
      <c r="H120" s="257"/>
      <c r="I120" s="257"/>
      <c r="J120" s="257"/>
      <c r="K120" s="257"/>
      <c r="L120" s="257"/>
      <c r="M120" s="257"/>
      <c r="N120" s="257"/>
      <c r="O120" s="257"/>
      <c r="P120" s="257"/>
      <c r="Q120" s="257"/>
      <c r="R120" s="257"/>
      <c r="S120" s="258"/>
      <c r="T120" s="519" t="s">
        <v>68</v>
      </c>
      <c r="U120" s="520"/>
      <c r="V120" s="520"/>
      <c r="W120" s="520"/>
      <c r="X120" s="520"/>
      <c r="Y120" s="520"/>
      <c r="Z120" s="520"/>
      <c r="AA120" s="520"/>
      <c r="AB120" s="520"/>
      <c r="AC120" s="520"/>
      <c r="AD120" s="520"/>
      <c r="AE120" s="520"/>
      <c r="AF120" s="520"/>
      <c r="AG120" s="520"/>
      <c r="AH120" s="520"/>
      <c r="AI120" s="520"/>
      <c r="AJ120" s="520"/>
      <c r="AK120" s="520"/>
      <c r="AL120" s="520"/>
      <c r="AM120" s="521"/>
    </row>
    <row r="121" spans="1:39" ht="12" customHeight="1" x14ac:dyDescent="0.15">
      <c r="A121" s="246" t="s">
        <v>114</v>
      </c>
      <c r="B121" s="247"/>
      <c r="C121" s="247"/>
      <c r="D121" s="247"/>
      <c r="E121" s="247"/>
      <c r="F121" s="247"/>
      <c r="G121" s="247"/>
      <c r="H121" s="247"/>
      <c r="I121" s="247"/>
      <c r="J121" s="247"/>
      <c r="K121" s="247"/>
      <c r="L121" s="247"/>
      <c r="M121" s="247"/>
      <c r="N121" s="247"/>
      <c r="O121" s="247"/>
      <c r="P121" s="247"/>
      <c r="Q121" s="247"/>
      <c r="R121" s="247"/>
      <c r="S121" s="247"/>
      <c r="T121" s="259"/>
      <c r="U121" s="259"/>
      <c r="V121" s="259"/>
      <c r="W121" s="259"/>
      <c r="X121" s="259"/>
      <c r="Y121" s="259"/>
      <c r="Z121" s="259"/>
      <c r="AA121" s="259"/>
      <c r="AB121" s="259"/>
      <c r="AC121" s="259"/>
      <c r="AD121" s="259"/>
      <c r="AE121" s="259"/>
      <c r="AF121" s="259"/>
      <c r="AG121" s="259"/>
      <c r="AH121" s="259"/>
      <c r="AI121" s="259"/>
      <c r="AJ121" s="259"/>
      <c r="AK121" s="259"/>
      <c r="AL121" s="259"/>
      <c r="AM121" s="260"/>
    </row>
    <row r="122" spans="1:39" ht="12" customHeight="1" x14ac:dyDescent="0.15">
      <c r="A122" s="248"/>
      <c r="B122" s="249" t="s">
        <v>116</v>
      </c>
      <c r="C122" s="250"/>
      <c r="D122" s="250"/>
      <c r="E122" s="250"/>
      <c r="F122" s="250"/>
      <c r="G122" s="250"/>
      <c r="H122" s="250"/>
      <c r="I122" s="250"/>
      <c r="J122" s="250"/>
      <c r="K122" s="250"/>
      <c r="L122" s="250"/>
      <c r="M122" s="250"/>
      <c r="N122" s="250"/>
      <c r="O122" s="250"/>
      <c r="P122" s="250"/>
      <c r="Q122" s="250"/>
      <c r="R122" s="250"/>
      <c r="S122" s="251"/>
      <c r="T122" s="504" t="s">
        <v>69</v>
      </c>
      <c r="U122" s="505"/>
      <c r="V122" s="505"/>
      <c r="W122" s="505"/>
      <c r="X122" s="505"/>
      <c r="Y122" s="505"/>
      <c r="Z122" s="505"/>
      <c r="AA122" s="505"/>
      <c r="AB122" s="505"/>
      <c r="AC122" s="505"/>
      <c r="AD122" s="505"/>
      <c r="AE122" s="505"/>
      <c r="AF122" s="505"/>
      <c r="AG122" s="505"/>
      <c r="AH122" s="505"/>
      <c r="AI122" s="505"/>
      <c r="AJ122" s="505"/>
      <c r="AK122" s="505"/>
      <c r="AL122" s="505"/>
      <c r="AM122" s="506"/>
    </row>
    <row r="123" spans="1:39" ht="12" customHeight="1" x14ac:dyDescent="0.15">
      <c r="A123" s="255"/>
      <c r="B123" s="261" t="s">
        <v>251</v>
      </c>
      <c r="C123" s="257"/>
      <c r="D123" s="257"/>
      <c r="E123" s="257"/>
      <c r="F123" s="257"/>
      <c r="G123" s="257"/>
      <c r="H123" s="257"/>
      <c r="I123" s="257"/>
      <c r="J123" s="257"/>
      <c r="K123" s="257"/>
      <c r="L123" s="257"/>
      <c r="M123" s="257"/>
      <c r="N123" s="257"/>
      <c r="O123" s="257"/>
      <c r="P123" s="257"/>
      <c r="Q123" s="257"/>
      <c r="R123" s="257"/>
      <c r="S123" s="258"/>
      <c r="T123" s="519" t="s">
        <v>119</v>
      </c>
      <c r="U123" s="520"/>
      <c r="V123" s="520"/>
      <c r="W123" s="520"/>
      <c r="X123" s="520"/>
      <c r="Y123" s="520"/>
      <c r="Z123" s="520"/>
      <c r="AA123" s="520"/>
      <c r="AB123" s="520"/>
      <c r="AC123" s="520"/>
      <c r="AD123" s="520"/>
      <c r="AE123" s="520"/>
      <c r="AF123" s="520"/>
      <c r="AG123" s="520"/>
      <c r="AH123" s="520"/>
      <c r="AI123" s="520"/>
      <c r="AJ123" s="520"/>
      <c r="AK123" s="520"/>
      <c r="AL123" s="520"/>
      <c r="AM123" s="521"/>
    </row>
    <row r="124" spans="1:39" ht="12" customHeight="1" x14ac:dyDescent="0.15">
      <c r="A124" s="246" t="s">
        <v>252</v>
      </c>
      <c r="B124" s="247"/>
      <c r="C124" s="247"/>
      <c r="D124" s="247"/>
      <c r="E124" s="247"/>
      <c r="F124" s="247"/>
      <c r="G124" s="247"/>
      <c r="H124" s="247"/>
      <c r="I124" s="247"/>
      <c r="J124" s="247"/>
      <c r="K124" s="247"/>
      <c r="L124" s="247"/>
      <c r="M124" s="247"/>
      <c r="N124" s="247"/>
      <c r="O124" s="247"/>
      <c r="P124" s="247"/>
      <c r="Q124" s="247"/>
      <c r="R124" s="247"/>
      <c r="S124" s="247"/>
      <c r="T124" s="262"/>
      <c r="U124" s="262"/>
      <c r="V124" s="262"/>
      <c r="W124" s="262"/>
      <c r="X124" s="262"/>
      <c r="Y124" s="262"/>
      <c r="Z124" s="262"/>
      <c r="AA124" s="262"/>
      <c r="AB124" s="262"/>
      <c r="AC124" s="262"/>
      <c r="AD124" s="262"/>
      <c r="AE124" s="262"/>
      <c r="AF124" s="262"/>
      <c r="AG124" s="262"/>
      <c r="AH124" s="262"/>
      <c r="AI124" s="262"/>
      <c r="AJ124" s="262"/>
      <c r="AK124" s="259"/>
      <c r="AL124" s="259"/>
      <c r="AM124" s="260"/>
    </row>
    <row r="125" spans="1:39" ht="12" customHeight="1" x14ac:dyDescent="0.15">
      <c r="A125" s="263"/>
      <c r="B125" s="249" t="s">
        <v>63</v>
      </c>
      <c r="C125" s="250"/>
      <c r="D125" s="250"/>
      <c r="E125" s="250"/>
      <c r="F125" s="250"/>
      <c r="G125" s="250"/>
      <c r="H125" s="250"/>
      <c r="I125" s="250"/>
      <c r="J125" s="250"/>
      <c r="K125" s="250"/>
      <c r="L125" s="250"/>
      <c r="M125" s="250"/>
      <c r="N125" s="250"/>
      <c r="O125" s="250"/>
      <c r="P125" s="250"/>
      <c r="Q125" s="250"/>
      <c r="R125" s="250"/>
      <c r="S125" s="251"/>
      <c r="T125" s="505" t="s">
        <v>107</v>
      </c>
      <c r="U125" s="505"/>
      <c r="V125" s="505"/>
      <c r="W125" s="505"/>
      <c r="X125" s="505"/>
      <c r="Y125" s="505"/>
      <c r="Z125" s="505"/>
      <c r="AA125" s="505"/>
      <c r="AB125" s="505"/>
      <c r="AC125" s="505"/>
      <c r="AD125" s="505"/>
      <c r="AE125" s="505"/>
      <c r="AF125" s="505"/>
      <c r="AG125" s="505"/>
      <c r="AH125" s="505"/>
      <c r="AI125" s="505"/>
      <c r="AJ125" s="505"/>
      <c r="AK125" s="505"/>
      <c r="AL125" s="505"/>
      <c r="AM125" s="506"/>
    </row>
    <row r="126" spans="1:39" ht="12" customHeight="1" x14ac:dyDescent="0.15">
      <c r="A126" s="263"/>
      <c r="B126" s="255" t="s">
        <v>88</v>
      </c>
      <c r="C126" s="264"/>
      <c r="D126" s="264"/>
      <c r="E126" s="264"/>
      <c r="F126" s="264"/>
      <c r="G126" s="264"/>
      <c r="H126" s="264"/>
      <c r="I126" s="264"/>
      <c r="J126" s="264"/>
      <c r="K126" s="264"/>
      <c r="L126" s="264"/>
      <c r="M126" s="264"/>
      <c r="N126" s="264"/>
      <c r="O126" s="264"/>
      <c r="P126" s="264"/>
      <c r="Q126" s="264"/>
      <c r="R126" s="264"/>
      <c r="S126" s="265"/>
      <c r="T126" s="520" t="s">
        <v>89</v>
      </c>
      <c r="U126" s="520"/>
      <c r="V126" s="520"/>
      <c r="W126" s="520"/>
      <c r="X126" s="520"/>
      <c r="Y126" s="520"/>
      <c r="Z126" s="520"/>
      <c r="AA126" s="520"/>
      <c r="AB126" s="520"/>
      <c r="AC126" s="520"/>
      <c r="AD126" s="520"/>
      <c r="AE126" s="520"/>
      <c r="AF126" s="520"/>
      <c r="AG126" s="520"/>
      <c r="AH126" s="520"/>
      <c r="AI126" s="520"/>
      <c r="AJ126" s="520"/>
      <c r="AK126" s="520"/>
      <c r="AL126" s="520"/>
      <c r="AM126" s="521"/>
    </row>
    <row r="127" spans="1:39" ht="12" customHeight="1" x14ac:dyDescent="0.15">
      <c r="A127" s="246" t="s">
        <v>66</v>
      </c>
      <c r="B127" s="247"/>
      <c r="C127" s="247"/>
      <c r="D127" s="247"/>
      <c r="E127" s="247"/>
      <c r="F127" s="247"/>
      <c r="G127" s="247"/>
      <c r="H127" s="247"/>
      <c r="I127" s="247"/>
      <c r="J127" s="247"/>
      <c r="K127" s="247"/>
      <c r="L127" s="247"/>
      <c r="M127" s="247"/>
      <c r="N127" s="247"/>
      <c r="O127" s="247"/>
      <c r="P127" s="247"/>
      <c r="Q127" s="247"/>
      <c r="R127" s="247"/>
      <c r="S127" s="247"/>
      <c r="T127" s="262"/>
      <c r="U127" s="262"/>
      <c r="V127" s="262"/>
      <c r="W127" s="262"/>
      <c r="X127" s="262"/>
      <c r="Y127" s="262"/>
      <c r="Z127" s="262"/>
      <c r="AA127" s="262"/>
      <c r="AB127" s="262"/>
      <c r="AC127" s="262"/>
      <c r="AD127" s="262"/>
      <c r="AE127" s="262"/>
      <c r="AF127" s="262"/>
      <c r="AG127" s="262"/>
      <c r="AH127" s="262"/>
      <c r="AI127" s="262"/>
      <c r="AJ127" s="262"/>
      <c r="AK127" s="259"/>
      <c r="AL127" s="259"/>
      <c r="AM127" s="260"/>
    </row>
    <row r="128" spans="1:39" ht="12" customHeight="1" x14ac:dyDescent="0.15">
      <c r="A128" s="263"/>
      <c r="B128" s="249" t="s">
        <v>117</v>
      </c>
      <c r="C128" s="250"/>
      <c r="D128" s="250"/>
      <c r="E128" s="250"/>
      <c r="F128" s="250"/>
      <c r="G128" s="250"/>
      <c r="H128" s="250"/>
      <c r="I128" s="250"/>
      <c r="J128" s="250"/>
      <c r="K128" s="250"/>
      <c r="L128" s="250"/>
      <c r="M128" s="250"/>
      <c r="N128" s="250"/>
      <c r="O128" s="250"/>
      <c r="P128" s="250"/>
      <c r="Q128" s="250"/>
      <c r="R128" s="250"/>
      <c r="S128" s="251"/>
      <c r="T128" s="504" t="s">
        <v>70</v>
      </c>
      <c r="U128" s="505"/>
      <c r="V128" s="505"/>
      <c r="W128" s="505"/>
      <c r="X128" s="505"/>
      <c r="Y128" s="505"/>
      <c r="Z128" s="505"/>
      <c r="AA128" s="505"/>
      <c r="AB128" s="505"/>
      <c r="AC128" s="505"/>
      <c r="AD128" s="505"/>
      <c r="AE128" s="505"/>
      <c r="AF128" s="505"/>
      <c r="AG128" s="505"/>
      <c r="AH128" s="505"/>
      <c r="AI128" s="505"/>
      <c r="AJ128" s="505"/>
      <c r="AK128" s="505"/>
      <c r="AL128" s="505"/>
      <c r="AM128" s="506"/>
    </row>
    <row r="129" spans="1:39" ht="12" customHeight="1" x14ac:dyDescent="0.15">
      <c r="A129" s="263"/>
      <c r="B129" s="252" t="s">
        <v>179</v>
      </c>
      <c r="C129" s="253"/>
      <c r="D129" s="253"/>
      <c r="E129" s="253"/>
      <c r="F129" s="253"/>
      <c r="G129" s="253"/>
      <c r="H129" s="253"/>
      <c r="I129" s="253"/>
      <c r="J129" s="253"/>
      <c r="K129" s="253"/>
      <c r="L129" s="253"/>
      <c r="M129" s="253"/>
      <c r="N129" s="253"/>
      <c r="O129" s="253"/>
      <c r="P129" s="253"/>
      <c r="Q129" s="253"/>
      <c r="R129" s="253"/>
      <c r="S129" s="254"/>
      <c r="T129" s="522" t="s">
        <v>180</v>
      </c>
      <c r="U129" s="523"/>
      <c r="V129" s="523"/>
      <c r="W129" s="523"/>
      <c r="X129" s="523"/>
      <c r="Y129" s="523"/>
      <c r="Z129" s="523"/>
      <c r="AA129" s="523"/>
      <c r="AB129" s="523"/>
      <c r="AC129" s="523"/>
      <c r="AD129" s="523"/>
      <c r="AE129" s="523"/>
      <c r="AF129" s="523"/>
      <c r="AG129" s="523"/>
      <c r="AH129" s="523"/>
      <c r="AI129" s="523"/>
      <c r="AJ129" s="523"/>
      <c r="AK129" s="523"/>
      <c r="AL129" s="523"/>
      <c r="AM129" s="524"/>
    </row>
    <row r="130" spans="1:39" ht="12" customHeight="1" x14ac:dyDescent="0.15">
      <c r="A130" s="263"/>
      <c r="B130" s="305" t="s">
        <v>181</v>
      </c>
      <c r="C130" s="253"/>
      <c r="D130" s="253"/>
      <c r="E130" s="253"/>
      <c r="F130" s="253"/>
      <c r="G130" s="253"/>
      <c r="H130" s="253"/>
      <c r="I130" s="253"/>
      <c r="J130" s="253"/>
      <c r="K130" s="253"/>
      <c r="L130" s="253"/>
      <c r="M130" s="253"/>
      <c r="N130" s="253"/>
      <c r="O130" s="253"/>
      <c r="P130" s="253"/>
      <c r="Q130" s="253"/>
      <c r="R130" s="253"/>
      <c r="S130" s="254"/>
      <c r="T130" s="528" t="s">
        <v>182</v>
      </c>
      <c r="U130" s="529"/>
      <c r="V130" s="529"/>
      <c r="W130" s="529"/>
      <c r="X130" s="529"/>
      <c r="Y130" s="529"/>
      <c r="Z130" s="529"/>
      <c r="AA130" s="529"/>
      <c r="AB130" s="529"/>
      <c r="AC130" s="529"/>
      <c r="AD130" s="529"/>
      <c r="AE130" s="529"/>
      <c r="AF130" s="529"/>
      <c r="AG130" s="529"/>
      <c r="AH130" s="529"/>
      <c r="AI130" s="529"/>
      <c r="AJ130" s="529"/>
      <c r="AK130" s="529"/>
      <c r="AL130" s="529"/>
      <c r="AM130" s="530"/>
    </row>
    <row r="131" spans="1:39" ht="12" customHeight="1" x14ac:dyDescent="0.15">
      <c r="A131" s="266"/>
      <c r="B131" s="267" t="s">
        <v>91</v>
      </c>
      <c r="C131" s="253"/>
      <c r="D131" s="253"/>
      <c r="E131" s="253"/>
      <c r="F131" s="253"/>
      <c r="G131" s="253"/>
      <c r="H131" s="253"/>
      <c r="I131" s="253"/>
      <c r="J131" s="253"/>
      <c r="K131" s="253"/>
      <c r="L131" s="253"/>
      <c r="M131" s="253"/>
      <c r="N131" s="253"/>
      <c r="O131" s="253"/>
      <c r="P131" s="253"/>
      <c r="Q131" s="253"/>
      <c r="R131" s="253"/>
      <c r="S131" s="254"/>
      <c r="T131" s="522" t="s">
        <v>93</v>
      </c>
      <c r="U131" s="523"/>
      <c r="V131" s="523"/>
      <c r="W131" s="523"/>
      <c r="X131" s="523"/>
      <c r="Y131" s="523"/>
      <c r="Z131" s="523"/>
      <c r="AA131" s="523"/>
      <c r="AB131" s="523"/>
      <c r="AC131" s="523"/>
      <c r="AD131" s="523"/>
      <c r="AE131" s="523"/>
      <c r="AF131" s="523"/>
      <c r="AG131" s="523"/>
      <c r="AH131" s="523"/>
      <c r="AI131" s="523"/>
      <c r="AJ131" s="523"/>
      <c r="AK131" s="523"/>
      <c r="AL131" s="523"/>
      <c r="AM131" s="524"/>
    </row>
    <row r="132" spans="1:39" ht="12" customHeight="1" x14ac:dyDescent="0.15">
      <c r="A132" s="268"/>
      <c r="B132" s="269" t="s">
        <v>90</v>
      </c>
      <c r="C132" s="257"/>
      <c r="D132" s="257"/>
      <c r="E132" s="257"/>
      <c r="F132" s="257"/>
      <c r="G132" s="257"/>
      <c r="H132" s="257"/>
      <c r="I132" s="257"/>
      <c r="J132" s="257"/>
      <c r="K132" s="257"/>
      <c r="L132" s="257"/>
      <c r="M132" s="257"/>
      <c r="N132" s="257"/>
      <c r="O132" s="257"/>
      <c r="P132" s="257"/>
      <c r="Q132" s="257"/>
      <c r="R132" s="257"/>
      <c r="S132" s="258"/>
      <c r="T132" s="519" t="s">
        <v>71</v>
      </c>
      <c r="U132" s="520"/>
      <c r="V132" s="520"/>
      <c r="W132" s="520"/>
      <c r="X132" s="520"/>
      <c r="Y132" s="520"/>
      <c r="Z132" s="520"/>
      <c r="AA132" s="520"/>
      <c r="AB132" s="520"/>
      <c r="AC132" s="520"/>
      <c r="AD132" s="520"/>
      <c r="AE132" s="520"/>
      <c r="AF132" s="520"/>
      <c r="AG132" s="520"/>
      <c r="AH132" s="520"/>
      <c r="AI132" s="520"/>
      <c r="AJ132" s="520"/>
      <c r="AK132" s="520"/>
      <c r="AL132" s="520"/>
      <c r="AM132" s="521"/>
    </row>
    <row r="133" spans="1:39" ht="6" customHeight="1" x14ac:dyDescent="0.15">
      <c r="A133" s="270"/>
      <c r="B133" s="270"/>
      <c r="C133" s="271"/>
      <c r="D133" s="271"/>
      <c r="E133" s="271"/>
      <c r="F133" s="271"/>
      <c r="G133" s="271"/>
      <c r="H133" s="271"/>
      <c r="I133" s="271"/>
      <c r="J133" s="271"/>
      <c r="K133" s="271"/>
      <c r="L133" s="271"/>
      <c r="M133" s="271"/>
      <c r="N133" s="271"/>
      <c r="O133" s="271"/>
      <c r="P133" s="271"/>
      <c r="Q133" s="271"/>
      <c r="R133" s="271"/>
      <c r="S133" s="271"/>
      <c r="T133" s="272"/>
      <c r="U133" s="272"/>
      <c r="V133" s="272"/>
      <c r="W133" s="272"/>
      <c r="X133" s="272"/>
      <c r="Y133" s="272"/>
      <c r="Z133" s="272"/>
      <c r="AA133" s="272"/>
      <c r="AB133" s="272"/>
      <c r="AC133" s="272"/>
      <c r="AD133" s="272"/>
      <c r="AE133" s="272"/>
      <c r="AF133" s="272"/>
      <c r="AG133" s="272"/>
      <c r="AH133" s="272"/>
      <c r="AI133" s="272"/>
      <c r="AJ133" s="272"/>
      <c r="AK133" s="272"/>
      <c r="AL133" s="272"/>
      <c r="AM133" s="272"/>
    </row>
    <row r="134" spans="1:39" ht="12" customHeight="1" x14ac:dyDescent="0.15">
      <c r="A134" s="244" t="s">
        <v>194</v>
      </c>
      <c r="B134" s="273"/>
      <c r="C134" s="273"/>
      <c r="D134" s="273"/>
      <c r="E134" s="273"/>
      <c r="F134" s="273"/>
      <c r="G134" s="273"/>
      <c r="H134" s="273"/>
      <c r="I134" s="273"/>
      <c r="J134" s="273"/>
      <c r="K134" s="273"/>
      <c r="L134" s="273"/>
      <c r="M134" s="273"/>
      <c r="N134" s="273"/>
      <c r="O134" s="273"/>
      <c r="P134" s="273"/>
      <c r="Q134" s="273"/>
      <c r="R134" s="273"/>
      <c r="S134" s="273"/>
      <c r="T134" s="525"/>
      <c r="U134" s="525"/>
      <c r="V134" s="525"/>
      <c r="W134" s="525"/>
      <c r="X134" s="525"/>
      <c r="Y134" s="525"/>
      <c r="Z134" s="525"/>
      <c r="AA134" s="525"/>
      <c r="AB134" s="525"/>
      <c r="AC134" s="525"/>
      <c r="AD134" s="525"/>
      <c r="AE134" s="525"/>
      <c r="AF134" s="525"/>
      <c r="AG134" s="525"/>
      <c r="AH134" s="525"/>
      <c r="AI134" s="525"/>
      <c r="AJ134" s="525"/>
      <c r="AK134" s="525"/>
      <c r="AL134" s="525"/>
      <c r="AM134" s="525"/>
    </row>
    <row r="135" spans="1:39" ht="12" customHeight="1" x14ac:dyDescent="0.15">
      <c r="A135" s="246" t="s">
        <v>65</v>
      </c>
      <c r="B135" s="274"/>
      <c r="C135" s="247"/>
      <c r="D135" s="247"/>
      <c r="E135" s="247"/>
      <c r="F135" s="247"/>
      <c r="G135" s="247"/>
      <c r="H135" s="247"/>
      <c r="I135" s="247"/>
      <c r="J135" s="247"/>
      <c r="K135" s="247"/>
      <c r="L135" s="247"/>
      <c r="M135" s="247"/>
      <c r="N135" s="247"/>
      <c r="O135" s="247"/>
      <c r="P135" s="247"/>
      <c r="Q135" s="247"/>
      <c r="R135" s="247"/>
      <c r="S135" s="275"/>
      <c r="T135" s="526" t="s">
        <v>80</v>
      </c>
      <c r="U135" s="526"/>
      <c r="V135" s="526"/>
      <c r="W135" s="526"/>
      <c r="X135" s="526"/>
      <c r="Y135" s="526"/>
      <c r="Z135" s="526"/>
      <c r="AA135" s="526"/>
      <c r="AB135" s="526"/>
      <c r="AC135" s="526"/>
      <c r="AD135" s="526"/>
      <c r="AE135" s="526"/>
      <c r="AF135" s="526"/>
      <c r="AG135" s="526"/>
      <c r="AH135" s="526"/>
      <c r="AI135" s="526"/>
      <c r="AJ135" s="526"/>
      <c r="AK135" s="526"/>
      <c r="AL135" s="526"/>
      <c r="AM135" s="527"/>
    </row>
    <row r="136" spans="1:39" ht="12" customHeight="1" x14ac:dyDescent="0.15">
      <c r="A136" s="263"/>
      <c r="B136" s="276" t="s">
        <v>118</v>
      </c>
      <c r="C136" s="275"/>
      <c r="D136" s="275"/>
      <c r="E136" s="275"/>
      <c r="F136" s="275"/>
      <c r="G136" s="275"/>
      <c r="H136" s="275"/>
      <c r="I136" s="275"/>
      <c r="J136" s="275"/>
      <c r="K136" s="275"/>
      <c r="L136" s="275"/>
      <c r="M136" s="275"/>
      <c r="N136" s="275"/>
      <c r="O136" s="275"/>
      <c r="P136" s="275"/>
      <c r="Q136" s="275"/>
      <c r="R136" s="275"/>
      <c r="S136" s="277"/>
      <c r="T136" s="516" t="s">
        <v>96</v>
      </c>
      <c r="U136" s="517"/>
      <c r="V136" s="517"/>
      <c r="W136" s="517"/>
      <c r="X136" s="517"/>
      <c r="Y136" s="517"/>
      <c r="Z136" s="517"/>
      <c r="AA136" s="517"/>
      <c r="AB136" s="517"/>
      <c r="AC136" s="517"/>
      <c r="AD136" s="517"/>
      <c r="AE136" s="517"/>
      <c r="AF136" s="517"/>
      <c r="AG136" s="517"/>
      <c r="AH136" s="517"/>
      <c r="AI136" s="517"/>
      <c r="AJ136" s="517"/>
      <c r="AK136" s="517"/>
      <c r="AL136" s="517"/>
      <c r="AM136" s="518"/>
    </row>
    <row r="137" spans="1:39" ht="12" customHeight="1" x14ac:dyDescent="0.15">
      <c r="A137" s="263"/>
      <c r="B137" s="276" t="s">
        <v>94</v>
      </c>
      <c r="C137" s="275"/>
      <c r="D137" s="275"/>
      <c r="E137" s="275"/>
      <c r="F137" s="275"/>
      <c r="G137" s="275"/>
      <c r="H137" s="275"/>
      <c r="I137" s="275"/>
      <c r="J137" s="275"/>
      <c r="K137" s="275"/>
      <c r="L137" s="275"/>
      <c r="M137" s="275"/>
      <c r="N137" s="275"/>
      <c r="O137" s="275"/>
      <c r="P137" s="275"/>
      <c r="Q137" s="275"/>
      <c r="R137" s="275"/>
      <c r="S137" s="277"/>
      <c r="T137" s="516" t="s">
        <v>97</v>
      </c>
      <c r="U137" s="517"/>
      <c r="V137" s="517"/>
      <c r="W137" s="517"/>
      <c r="X137" s="517"/>
      <c r="Y137" s="517"/>
      <c r="Z137" s="517"/>
      <c r="AA137" s="517"/>
      <c r="AB137" s="517"/>
      <c r="AC137" s="517"/>
      <c r="AD137" s="517"/>
      <c r="AE137" s="517"/>
      <c r="AF137" s="517"/>
      <c r="AG137" s="517"/>
      <c r="AH137" s="517"/>
      <c r="AI137" s="517"/>
      <c r="AJ137" s="517"/>
      <c r="AK137" s="517"/>
      <c r="AL137" s="517"/>
      <c r="AM137" s="518"/>
    </row>
    <row r="138" spans="1:39" ht="12" customHeight="1" x14ac:dyDescent="0.15">
      <c r="A138" s="278" t="s">
        <v>64</v>
      </c>
      <c r="B138" s="274"/>
      <c r="C138" s="247"/>
      <c r="D138" s="247"/>
      <c r="E138" s="247"/>
      <c r="F138" s="247"/>
      <c r="G138" s="247"/>
      <c r="H138" s="247"/>
      <c r="I138" s="247"/>
      <c r="J138" s="247"/>
      <c r="K138" s="247"/>
      <c r="L138" s="247"/>
      <c r="M138" s="247"/>
      <c r="N138" s="247"/>
      <c r="O138" s="247"/>
      <c r="P138" s="247"/>
      <c r="Q138" s="247"/>
      <c r="R138" s="247"/>
      <c r="S138" s="275"/>
      <c r="T138" s="279"/>
      <c r="U138" s="279"/>
      <c r="V138" s="279"/>
      <c r="W138" s="279"/>
      <c r="X138" s="279"/>
      <c r="Y138" s="279"/>
      <c r="Z138" s="279"/>
      <c r="AA138" s="279"/>
      <c r="AB138" s="279"/>
      <c r="AC138" s="279"/>
      <c r="AD138" s="279"/>
      <c r="AE138" s="279"/>
      <c r="AF138" s="279"/>
      <c r="AG138" s="279"/>
      <c r="AH138" s="279"/>
      <c r="AI138" s="279"/>
      <c r="AJ138" s="279"/>
      <c r="AK138" s="279"/>
      <c r="AL138" s="279"/>
      <c r="AM138" s="280"/>
    </row>
    <row r="139" spans="1:39" ht="12" customHeight="1" x14ac:dyDescent="0.15">
      <c r="A139" s="281"/>
      <c r="B139" s="276" t="s">
        <v>95</v>
      </c>
      <c r="C139" s="275"/>
      <c r="D139" s="275"/>
      <c r="E139" s="275"/>
      <c r="F139" s="275"/>
      <c r="G139" s="275"/>
      <c r="H139" s="275"/>
      <c r="I139" s="275"/>
      <c r="J139" s="275"/>
      <c r="K139" s="275"/>
      <c r="L139" s="275"/>
      <c r="M139" s="275"/>
      <c r="N139" s="275"/>
      <c r="O139" s="275"/>
      <c r="P139" s="275"/>
      <c r="Q139" s="275"/>
      <c r="R139" s="275"/>
      <c r="S139" s="277"/>
      <c r="T139" s="516" t="s">
        <v>96</v>
      </c>
      <c r="U139" s="517"/>
      <c r="V139" s="517"/>
      <c r="W139" s="517"/>
      <c r="X139" s="517"/>
      <c r="Y139" s="517"/>
      <c r="Z139" s="517"/>
      <c r="AA139" s="517"/>
      <c r="AB139" s="517"/>
      <c r="AC139" s="517"/>
      <c r="AD139" s="517"/>
      <c r="AE139" s="517"/>
      <c r="AF139" s="517"/>
      <c r="AG139" s="517"/>
      <c r="AH139" s="517"/>
      <c r="AI139" s="517"/>
      <c r="AJ139" s="517"/>
      <c r="AK139" s="517"/>
      <c r="AL139" s="517"/>
      <c r="AM139" s="518"/>
    </row>
    <row r="140" spans="1:39" ht="18" customHeight="1" x14ac:dyDescent="0.15">
      <c r="A140" s="282"/>
      <c r="B140" s="283"/>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2"/>
      <c r="AF140" s="282"/>
      <c r="AG140" s="282"/>
      <c r="AH140" s="282"/>
      <c r="AI140" s="282"/>
      <c r="AJ140" s="282"/>
    </row>
    <row r="141" spans="1:39" s="284" customFormat="1" x14ac:dyDescent="0.15">
      <c r="A141" s="28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row>
    <row r="142" spans="1:39" s="284" customFormat="1" x14ac:dyDescent="0.15">
      <c r="A142" s="283"/>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row>
    <row r="143" spans="1:39" x14ac:dyDescent="0.15">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row>
    <row r="144" spans="1:39" x14ac:dyDescent="0.15">
      <c r="A144" s="282"/>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row>
    <row r="145" spans="1:36" x14ac:dyDescent="0.15">
      <c r="A145" s="282"/>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row>
    <row r="146" spans="1:36" x14ac:dyDescent="0.15">
      <c r="A146" s="282"/>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row>
    <row r="147" spans="1:36" x14ac:dyDescent="0.15">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row>
    <row r="148" spans="1:36" x14ac:dyDescent="0.15">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row>
    <row r="149" spans="1:36" x14ac:dyDescent="0.15">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row>
    <row r="150" spans="1:36" x14ac:dyDescent="0.15">
      <c r="A150" s="28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row>
    <row r="151" spans="1:36" x14ac:dyDescent="0.15">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row>
    <row r="152" spans="1:36" x14ac:dyDescent="0.15">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row>
    <row r="153" spans="1:36" x14ac:dyDescent="0.15">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row>
    <row r="154" spans="1:36" x14ac:dyDescent="0.15">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row>
    <row r="155" spans="1:36" x14ac:dyDescent="0.15">
      <c r="A155" s="282"/>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row>
    <row r="156" spans="1:36" x14ac:dyDescent="0.15">
      <c r="A156" s="282"/>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row>
    <row r="157" spans="1:36" x14ac:dyDescent="0.15">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row>
    <row r="158" spans="1:36" x14ac:dyDescent="0.15">
      <c r="A158" s="282"/>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row>
    <row r="159" spans="1:36" x14ac:dyDescent="0.15">
      <c r="A159" s="282"/>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row>
    <row r="160" spans="1:36" x14ac:dyDescent="0.15">
      <c r="A160" s="282"/>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row>
    <row r="161" spans="1:36" x14ac:dyDescent="0.15">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row>
    <row r="162" spans="1:36" x14ac:dyDescent="0.15">
      <c r="A162" s="282"/>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row>
    <row r="163" spans="1:36" x14ac:dyDescent="0.15">
      <c r="A163" s="282"/>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row>
    <row r="164" spans="1:36" x14ac:dyDescent="0.15">
      <c r="A164" s="282"/>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row>
    <row r="165" spans="1:36" x14ac:dyDescent="0.15">
      <c r="A165" s="282"/>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row>
    <row r="166" spans="1:36" x14ac:dyDescent="0.15">
      <c r="A166" s="282"/>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row>
    <row r="167" spans="1:36" x14ac:dyDescent="0.15">
      <c r="A167" s="282"/>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row>
    <row r="168" spans="1:36" x14ac:dyDescent="0.15">
      <c r="A168" s="282"/>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row>
    <row r="169" spans="1:36" x14ac:dyDescent="0.15">
      <c r="A169" s="282"/>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row>
    <row r="170" spans="1:36" x14ac:dyDescent="0.15">
      <c r="A170" s="282"/>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row>
    <row r="171" spans="1:36" x14ac:dyDescent="0.15">
      <c r="A171" s="282"/>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row>
    <row r="172" spans="1:36" x14ac:dyDescent="0.15">
      <c r="A172" s="285"/>
      <c r="B172" s="282"/>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row>
    <row r="173" spans="1:36" x14ac:dyDescent="0.15">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row>
    <row r="174" spans="1:36" x14ac:dyDescent="0.15">
      <c r="B174" s="285"/>
    </row>
  </sheetData>
  <sheetProtection formatCells="0" formatColumns="0" formatRows="0" insertColumns="0" insertRows="0" autoFilter="0"/>
  <mergeCells count="229">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82:D85"/>
    <mergeCell ref="E82:I82"/>
    <mergeCell ref="J82:N82"/>
    <mergeCell ref="O82:AM82"/>
    <mergeCell ref="E83:I83"/>
    <mergeCell ref="J83:N83"/>
    <mergeCell ref="O83:AM83"/>
    <mergeCell ref="E84:I84"/>
    <mergeCell ref="J84:N84"/>
    <mergeCell ref="O84:AM84"/>
    <mergeCell ref="E85:I85"/>
    <mergeCell ref="J85:N85"/>
    <mergeCell ref="O85:AM85"/>
    <mergeCell ref="B6:K7"/>
    <mergeCell ref="T6:V6"/>
    <mergeCell ref="AI32:AK32"/>
    <mergeCell ref="AL32:AM32"/>
    <mergeCell ref="A77:D77"/>
    <mergeCell ref="E77:I77"/>
    <mergeCell ref="J77:N77"/>
    <mergeCell ref="O77:AM77"/>
    <mergeCell ref="A78:D81"/>
    <mergeCell ref="E78:I78"/>
    <mergeCell ref="J78:N78"/>
    <mergeCell ref="O78:AM78"/>
    <mergeCell ref="E79:I79"/>
    <mergeCell ref="J79:N79"/>
    <mergeCell ref="O79:AM79"/>
    <mergeCell ref="E80:I80"/>
    <mergeCell ref="J80:N80"/>
    <mergeCell ref="O80:AM80"/>
    <mergeCell ref="E81:I81"/>
    <mergeCell ref="J81:N81"/>
    <mergeCell ref="O81:AM81"/>
    <mergeCell ref="A74:D74"/>
    <mergeCell ref="E74:I74"/>
    <mergeCell ref="J74:N74"/>
    <mergeCell ref="T117:AM117"/>
    <mergeCell ref="T118:AM118"/>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AI13:AK13"/>
    <mergeCell ref="C40:AM41"/>
    <mergeCell ref="T137:AM137"/>
    <mergeCell ref="T139:AM139"/>
    <mergeCell ref="T122:AM122"/>
    <mergeCell ref="T123:AM123"/>
    <mergeCell ref="T125:AM125"/>
    <mergeCell ref="T128:AM128"/>
    <mergeCell ref="T129:AM129"/>
    <mergeCell ref="T126:AM126"/>
    <mergeCell ref="T132:AM132"/>
    <mergeCell ref="T134:AM134"/>
    <mergeCell ref="T135:AM135"/>
    <mergeCell ref="T131:AM131"/>
    <mergeCell ref="T136:AM136"/>
    <mergeCell ref="T130:AM130"/>
    <mergeCell ref="A106:D106"/>
    <mergeCell ref="E106:I106"/>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J94:N94"/>
    <mergeCell ref="O94:AM94"/>
    <mergeCell ref="E95:I95"/>
    <mergeCell ref="J95:N95"/>
    <mergeCell ref="O95:AM95"/>
    <mergeCell ref="E96:I96"/>
    <mergeCell ref="J96:N96"/>
    <mergeCell ref="O74:AM74"/>
    <mergeCell ref="AA13:AC13"/>
    <mergeCell ref="AD13:AE13"/>
    <mergeCell ref="L9:AM9"/>
    <mergeCell ref="E55:I55"/>
    <mergeCell ref="J55:N55"/>
    <mergeCell ref="O55:AM55"/>
    <mergeCell ref="AL38:AM38"/>
    <mergeCell ref="W38:Z38"/>
    <mergeCell ref="W13:Z13"/>
    <mergeCell ref="AF13:AH13"/>
    <mergeCell ref="AF38:AH38"/>
    <mergeCell ref="T25:AL25"/>
    <mergeCell ref="K14:AE14"/>
    <mergeCell ref="J56:N56"/>
    <mergeCell ref="W32:Z32"/>
    <mergeCell ref="AA32:AC32"/>
    <mergeCell ref="AD32:AE32"/>
    <mergeCell ref="C15:AM19"/>
    <mergeCell ref="H39:J39"/>
    <mergeCell ref="B49:AM49"/>
    <mergeCell ref="AI38:AK38"/>
    <mergeCell ref="AD38:AE38"/>
    <mergeCell ref="E56:I56"/>
    <mergeCell ref="O57:AM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54:D57"/>
    <mergeCell ref="A62:D65"/>
    <mergeCell ref="E62:I62"/>
    <mergeCell ref="J62:N62"/>
    <mergeCell ref="O62:AM62"/>
    <mergeCell ref="E63:I63"/>
    <mergeCell ref="J63:N63"/>
    <mergeCell ref="O63:AM63"/>
    <mergeCell ref="E64:I64"/>
    <mergeCell ref="J64:N64"/>
    <mergeCell ref="O64:AM64"/>
    <mergeCell ref="E65:I65"/>
    <mergeCell ref="J65:N65"/>
    <mergeCell ref="O65:AM65"/>
    <mergeCell ref="A66:D69"/>
    <mergeCell ref="E66:I66"/>
    <mergeCell ref="J66:N66"/>
    <mergeCell ref="O66:AM66"/>
    <mergeCell ref="E67:I67"/>
    <mergeCell ref="J67:N67"/>
    <mergeCell ref="O67:AM67"/>
    <mergeCell ref="E68:I68"/>
    <mergeCell ref="J68:N68"/>
    <mergeCell ref="O68:AM68"/>
    <mergeCell ref="E69:I69"/>
    <mergeCell ref="J69:N69"/>
    <mergeCell ref="O69:AM69"/>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70:D73"/>
    <mergeCell ref="E70:I70"/>
    <mergeCell ref="J70:N70"/>
    <mergeCell ref="O70:AM70"/>
    <mergeCell ref="E71:I71"/>
    <mergeCell ref="E99:I99"/>
    <mergeCell ref="J99:N99"/>
    <mergeCell ref="O99:AM99"/>
    <mergeCell ref="E100:I100"/>
    <mergeCell ref="O96:AM96"/>
    <mergeCell ref="E97:I97"/>
    <mergeCell ref="J97:N97"/>
    <mergeCell ref="O97:AM97"/>
    <mergeCell ref="L5:AM5"/>
    <mergeCell ref="J71:N71"/>
    <mergeCell ref="O71:AM71"/>
    <mergeCell ref="E72:I72"/>
    <mergeCell ref="J72:N72"/>
    <mergeCell ref="O72:AM72"/>
    <mergeCell ref="E73:I73"/>
    <mergeCell ref="J73:N73"/>
    <mergeCell ref="O73:AM73"/>
    <mergeCell ref="S8:Y8"/>
    <mergeCell ref="AG8:AM8"/>
    <mergeCell ref="L7:AM7"/>
    <mergeCell ref="AF32:AH32"/>
    <mergeCell ref="O56:AM56"/>
    <mergeCell ref="E57:I57"/>
    <mergeCell ref="J57:N57"/>
  </mergeCells>
  <phoneticPr fontId="3"/>
  <dataValidations count="3">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50" max="47"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73" customWidth="1"/>
    <col min="2" max="2" width="13.875" style="73" bestFit="1" customWidth="1"/>
    <col min="3" max="3" width="3.5" style="74" bestFit="1" customWidth="1"/>
    <col min="4" max="4" width="33.625" style="75" bestFit="1" customWidth="1"/>
    <col min="5" max="5" width="28.625" style="73" customWidth="1"/>
    <col min="6" max="6" width="23.625" style="73" customWidth="1"/>
    <col min="7" max="7" width="28.625" style="73" customWidth="1"/>
    <col min="8" max="8" width="37.875" style="73" customWidth="1"/>
    <col min="9" max="16384" width="9" style="73"/>
  </cols>
  <sheetData>
    <row r="1" spans="1:8" x14ac:dyDescent="0.15">
      <c r="A1" s="73" t="s">
        <v>201</v>
      </c>
    </row>
    <row r="3" spans="1:8" s="100" customFormat="1" x14ac:dyDescent="0.15">
      <c r="A3" s="104" t="s">
        <v>202</v>
      </c>
      <c r="B3" s="105"/>
      <c r="C3" s="106"/>
      <c r="D3" s="76"/>
      <c r="E3" s="105"/>
      <c r="F3" s="105"/>
      <c r="G3" s="105"/>
      <c r="H3" s="107"/>
    </row>
    <row r="4" spans="1:8" s="100" customFormat="1" ht="13.5" x14ac:dyDescent="0.15">
      <c r="A4" s="98"/>
      <c r="B4" s="564" t="s">
        <v>203</v>
      </c>
      <c r="C4" s="565"/>
      <c r="D4" s="566"/>
      <c r="E4" s="577" t="s">
        <v>247</v>
      </c>
      <c r="F4" s="577"/>
      <c r="G4" s="578"/>
      <c r="H4" s="99" t="s">
        <v>246</v>
      </c>
    </row>
    <row r="5" spans="1:8" s="100" customFormat="1" ht="100.5" customHeight="1" x14ac:dyDescent="0.15">
      <c r="A5" s="98"/>
      <c r="B5" s="567"/>
      <c r="C5" s="568"/>
      <c r="D5" s="569"/>
      <c r="E5" s="570" t="s">
        <v>204</v>
      </c>
      <c r="F5" s="571"/>
      <c r="G5" s="572" t="s">
        <v>205</v>
      </c>
      <c r="H5" s="99" t="s">
        <v>206</v>
      </c>
    </row>
    <row r="6" spans="1:8" s="100" customFormat="1" ht="48" x14ac:dyDescent="0.15">
      <c r="A6" s="98"/>
      <c r="B6" s="574" t="s">
        <v>207</v>
      </c>
      <c r="C6" s="575"/>
      <c r="D6" s="576"/>
      <c r="E6" s="101" t="s">
        <v>208</v>
      </c>
      <c r="F6" s="103" t="s">
        <v>248</v>
      </c>
      <c r="G6" s="573"/>
      <c r="H6" s="102" t="s">
        <v>208</v>
      </c>
    </row>
    <row r="7" spans="1:8" ht="13.5" x14ac:dyDescent="0.15">
      <c r="A7" s="77"/>
      <c r="B7" s="561" t="s">
        <v>209</v>
      </c>
      <c r="C7" s="79">
        <v>1</v>
      </c>
      <c r="D7" s="80" t="s">
        <v>210</v>
      </c>
      <c r="E7" s="81">
        <v>1978</v>
      </c>
      <c r="F7" s="82">
        <v>1978</v>
      </c>
      <c r="G7" s="83">
        <v>1978</v>
      </c>
      <c r="H7" s="81">
        <v>989</v>
      </c>
    </row>
    <row r="8" spans="1:8" ht="13.5" x14ac:dyDescent="0.15">
      <c r="A8" s="77"/>
      <c r="B8" s="562"/>
      <c r="C8" s="78">
        <v>2</v>
      </c>
      <c r="D8" s="84" t="s">
        <v>211</v>
      </c>
      <c r="E8" s="81">
        <v>631</v>
      </c>
      <c r="F8" s="85">
        <v>631</v>
      </c>
      <c r="G8" s="83">
        <v>631</v>
      </c>
      <c r="H8" s="81">
        <v>316</v>
      </c>
    </row>
    <row r="9" spans="1:8" ht="13.5" x14ac:dyDescent="0.15">
      <c r="A9" s="77"/>
      <c r="B9" s="562"/>
      <c r="C9" s="78">
        <v>3</v>
      </c>
      <c r="D9" s="86" t="s">
        <v>212</v>
      </c>
      <c r="E9" s="81">
        <v>288</v>
      </c>
      <c r="F9" s="85">
        <v>288</v>
      </c>
      <c r="G9" s="83">
        <v>288</v>
      </c>
      <c r="H9" s="81">
        <v>144</v>
      </c>
    </row>
    <row r="10" spans="1:8" ht="13.5" x14ac:dyDescent="0.15">
      <c r="A10" s="77"/>
      <c r="B10" s="562"/>
      <c r="C10" s="78">
        <v>4</v>
      </c>
      <c r="D10" s="86" t="s">
        <v>213</v>
      </c>
      <c r="E10" s="81">
        <v>228</v>
      </c>
      <c r="F10" s="85">
        <v>228</v>
      </c>
      <c r="G10" s="83">
        <v>228</v>
      </c>
      <c r="H10" s="81">
        <v>114</v>
      </c>
    </row>
    <row r="11" spans="1:8" ht="13.5" x14ac:dyDescent="0.15">
      <c r="A11" s="77"/>
      <c r="B11" s="562"/>
      <c r="C11" s="78">
        <v>5</v>
      </c>
      <c r="D11" s="86" t="s">
        <v>214</v>
      </c>
      <c r="E11" s="81">
        <v>221</v>
      </c>
      <c r="F11" s="85">
        <v>221</v>
      </c>
      <c r="G11" s="83">
        <v>221</v>
      </c>
      <c r="H11" s="81">
        <v>110</v>
      </c>
    </row>
    <row r="12" spans="1:8" ht="13.5" x14ac:dyDescent="0.15">
      <c r="A12" s="77"/>
      <c r="B12" s="562"/>
      <c r="C12" s="78">
        <v>6</v>
      </c>
      <c r="D12" s="86" t="s">
        <v>215</v>
      </c>
      <c r="E12" s="81">
        <v>279</v>
      </c>
      <c r="F12" s="82">
        <v>279</v>
      </c>
      <c r="G12" s="83">
        <v>279</v>
      </c>
      <c r="H12" s="81">
        <v>140</v>
      </c>
    </row>
    <row r="13" spans="1:8" ht="13.5" x14ac:dyDescent="0.15">
      <c r="A13" s="77"/>
      <c r="B13" s="562"/>
      <c r="C13" s="78">
        <v>7</v>
      </c>
      <c r="D13" s="86" t="s">
        <v>216</v>
      </c>
      <c r="E13" s="81">
        <v>294</v>
      </c>
      <c r="F13" s="85">
        <v>294</v>
      </c>
      <c r="G13" s="83">
        <v>294</v>
      </c>
      <c r="H13" s="81">
        <v>147</v>
      </c>
    </row>
    <row r="14" spans="1:8" ht="13.5" x14ac:dyDescent="0.15">
      <c r="A14" s="77"/>
      <c r="B14" s="562"/>
      <c r="C14" s="78">
        <v>8</v>
      </c>
      <c r="D14" s="84" t="s">
        <v>217</v>
      </c>
      <c r="E14" s="87">
        <v>44</v>
      </c>
      <c r="F14" s="82">
        <v>35</v>
      </c>
      <c r="G14" s="83">
        <v>35</v>
      </c>
      <c r="H14" s="81">
        <v>17</v>
      </c>
    </row>
    <row r="15" spans="1:8" ht="13.5" x14ac:dyDescent="0.15">
      <c r="A15" s="77"/>
      <c r="B15" s="562"/>
      <c r="C15" s="78">
        <v>9</v>
      </c>
      <c r="D15" s="84" t="s">
        <v>218</v>
      </c>
      <c r="E15" s="87">
        <v>23</v>
      </c>
      <c r="F15" s="85">
        <v>19</v>
      </c>
      <c r="G15" s="83">
        <v>19</v>
      </c>
      <c r="H15" s="81">
        <v>9</v>
      </c>
    </row>
    <row r="16" spans="1:8" ht="13.5" x14ac:dyDescent="0.15">
      <c r="A16" s="77"/>
      <c r="B16" s="562"/>
      <c r="C16" s="78">
        <v>10</v>
      </c>
      <c r="D16" s="84" t="s">
        <v>219</v>
      </c>
      <c r="E16" s="81">
        <v>271</v>
      </c>
      <c r="F16" s="85">
        <v>271</v>
      </c>
      <c r="G16" s="83">
        <v>271</v>
      </c>
      <c r="H16" s="81">
        <v>136</v>
      </c>
    </row>
    <row r="17" spans="1:8" ht="13.5" x14ac:dyDescent="0.15">
      <c r="A17" s="77"/>
      <c r="B17" s="562"/>
      <c r="C17" s="78">
        <v>11</v>
      </c>
      <c r="D17" s="84" t="s">
        <v>220</v>
      </c>
      <c r="E17" s="81">
        <v>172</v>
      </c>
      <c r="F17" s="85">
        <v>172</v>
      </c>
      <c r="G17" s="83">
        <v>172</v>
      </c>
      <c r="H17" s="81">
        <v>86</v>
      </c>
    </row>
    <row r="18" spans="1:8" ht="13.5" x14ac:dyDescent="0.15">
      <c r="A18" s="77"/>
      <c r="B18" s="563"/>
      <c r="C18" s="78">
        <v>12</v>
      </c>
      <c r="D18" s="84" t="s">
        <v>221</v>
      </c>
      <c r="E18" s="81">
        <v>257</v>
      </c>
      <c r="F18" s="85">
        <v>257</v>
      </c>
      <c r="G18" s="83">
        <v>257</v>
      </c>
      <c r="H18" s="81">
        <v>128</v>
      </c>
    </row>
    <row r="19" spans="1:8" ht="13.5" x14ac:dyDescent="0.15">
      <c r="A19" s="77"/>
      <c r="B19" s="88" t="s">
        <v>222</v>
      </c>
      <c r="C19" s="78">
        <v>13</v>
      </c>
      <c r="D19" s="84" t="s">
        <v>222</v>
      </c>
      <c r="E19" s="81">
        <v>146</v>
      </c>
      <c r="F19" s="85">
        <v>146</v>
      </c>
      <c r="G19" s="83">
        <v>146</v>
      </c>
      <c r="H19" s="81">
        <v>73</v>
      </c>
    </row>
    <row r="20" spans="1:8" ht="13.5" x14ac:dyDescent="0.15">
      <c r="A20" s="77"/>
      <c r="B20" s="561" t="s">
        <v>223</v>
      </c>
      <c r="C20" s="78">
        <v>14</v>
      </c>
      <c r="D20" s="86" t="s">
        <v>224</v>
      </c>
      <c r="E20" s="89">
        <v>1013</v>
      </c>
      <c r="F20" s="90">
        <v>1013</v>
      </c>
      <c r="G20" s="91">
        <v>1013</v>
      </c>
      <c r="H20" s="89">
        <v>506</v>
      </c>
    </row>
    <row r="21" spans="1:8" ht="13.5" x14ac:dyDescent="0.15">
      <c r="A21" s="77"/>
      <c r="B21" s="562"/>
      <c r="C21" s="78">
        <v>15</v>
      </c>
      <c r="D21" s="92" t="s">
        <v>225</v>
      </c>
      <c r="E21" s="81">
        <v>335</v>
      </c>
      <c r="F21" s="82">
        <v>335</v>
      </c>
      <c r="G21" s="83">
        <v>335</v>
      </c>
      <c r="H21" s="81">
        <v>167</v>
      </c>
    </row>
    <row r="22" spans="1:8" ht="13.5" x14ac:dyDescent="0.15">
      <c r="A22" s="77"/>
      <c r="B22" s="562"/>
      <c r="C22" s="78">
        <v>16</v>
      </c>
      <c r="D22" s="86" t="s">
        <v>226</v>
      </c>
      <c r="E22" s="87">
        <v>299</v>
      </c>
      <c r="F22" s="85">
        <v>259</v>
      </c>
      <c r="G22" s="83">
        <v>259</v>
      </c>
      <c r="H22" s="81">
        <v>129</v>
      </c>
    </row>
    <row r="23" spans="1:8" ht="13.5" x14ac:dyDescent="0.15">
      <c r="A23" s="77"/>
      <c r="B23" s="562"/>
      <c r="C23" s="78">
        <v>17</v>
      </c>
      <c r="D23" s="86" t="s">
        <v>227</v>
      </c>
      <c r="E23" s="81">
        <v>150</v>
      </c>
      <c r="F23" s="85">
        <v>150</v>
      </c>
      <c r="G23" s="83">
        <v>150</v>
      </c>
      <c r="H23" s="81">
        <v>75</v>
      </c>
    </row>
    <row r="24" spans="1:8" ht="13.5" x14ac:dyDescent="0.15">
      <c r="A24" s="77"/>
      <c r="B24" s="562"/>
      <c r="C24" s="78">
        <v>18</v>
      </c>
      <c r="D24" s="93" t="s">
        <v>228</v>
      </c>
      <c r="E24" s="89">
        <v>985</v>
      </c>
      <c r="F24" s="90">
        <v>985</v>
      </c>
      <c r="G24" s="91">
        <v>985</v>
      </c>
      <c r="H24" s="89">
        <v>493</v>
      </c>
    </row>
    <row r="25" spans="1:8" ht="13.5" x14ac:dyDescent="0.15">
      <c r="A25" s="77"/>
      <c r="B25" s="563"/>
      <c r="C25" s="78">
        <v>19</v>
      </c>
      <c r="D25" s="93" t="s">
        <v>229</v>
      </c>
      <c r="E25" s="89">
        <v>529</v>
      </c>
      <c r="F25" s="90">
        <v>529</v>
      </c>
      <c r="G25" s="91">
        <v>529</v>
      </c>
      <c r="H25" s="89">
        <v>264</v>
      </c>
    </row>
    <row r="26" spans="1:8" ht="13.5" x14ac:dyDescent="0.15">
      <c r="A26" s="77"/>
      <c r="B26" s="561" t="s">
        <v>230</v>
      </c>
      <c r="C26" s="78">
        <v>20</v>
      </c>
      <c r="D26" s="92" t="s">
        <v>231</v>
      </c>
      <c r="E26" s="81">
        <v>107</v>
      </c>
      <c r="F26" s="94" t="s">
        <v>232</v>
      </c>
      <c r="G26" s="95" t="s">
        <v>232</v>
      </c>
      <c r="H26" s="81">
        <v>41</v>
      </c>
    </row>
    <row r="27" spans="1:8" ht="13.5" x14ac:dyDescent="0.15">
      <c r="A27" s="77"/>
      <c r="B27" s="562"/>
      <c r="C27" s="78">
        <v>21</v>
      </c>
      <c r="D27" s="92" t="s">
        <v>233</v>
      </c>
      <c r="E27" s="81">
        <v>175</v>
      </c>
      <c r="F27" s="94" t="s">
        <v>232</v>
      </c>
      <c r="G27" s="95" t="s">
        <v>234</v>
      </c>
      <c r="H27" s="81">
        <v>67</v>
      </c>
    </row>
    <row r="28" spans="1:8" ht="13.5" x14ac:dyDescent="0.15">
      <c r="A28" s="77"/>
      <c r="B28" s="562"/>
      <c r="C28" s="78">
        <v>22</v>
      </c>
      <c r="D28" s="84" t="s">
        <v>235</v>
      </c>
      <c r="E28" s="81">
        <v>60</v>
      </c>
      <c r="F28" s="94" t="s">
        <v>232</v>
      </c>
      <c r="G28" s="95" t="s">
        <v>236</v>
      </c>
      <c r="H28" s="81">
        <v>23</v>
      </c>
    </row>
    <row r="29" spans="1:8" ht="13.5" x14ac:dyDescent="0.15">
      <c r="A29" s="77"/>
      <c r="B29" s="562"/>
      <c r="C29" s="78">
        <v>23</v>
      </c>
      <c r="D29" s="92" t="s">
        <v>237</v>
      </c>
      <c r="E29" s="81">
        <v>106</v>
      </c>
      <c r="F29" s="94" t="s">
        <v>234</v>
      </c>
      <c r="G29" s="95" t="s">
        <v>238</v>
      </c>
      <c r="H29" s="81">
        <v>41</v>
      </c>
    </row>
    <row r="30" spans="1:8" ht="13.5" x14ac:dyDescent="0.15">
      <c r="A30" s="77"/>
      <c r="B30" s="562"/>
      <c r="C30" s="78">
        <v>24</v>
      </c>
      <c r="D30" s="84" t="s">
        <v>239</v>
      </c>
      <c r="E30" s="87">
        <v>33</v>
      </c>
      <c r="F30" s="94" t="s">
        <v>238</v>
      </c>
      <c r="G30" s="95" t="s">
        <v>234</v>
      </c>
      <c r="H30" s="81">
        <v>11</v>
      </c>
    </row>
    <row r="31" spans="1:8" ht="13.5" x14ac:dyDescent="0.15">
      <c r="A31" s="77"/>
      <c r="B31" s="563"/>
      <c r="C31" s="78">
        <v>25</v>
      </c>
      <c r="D31" s="84" t="s">
        <v>240</v>
      </c>
      <c r="E31" s="81">
        <v>35</v>
      </c>
      <c r="F31" s="94" t="s">
        <v>232</v>
      </c>
      <c r="G31" s="95" t="s">
        <v>236</v>
      </c>
      <c r="H31" s="81">
        <v>13</v>
      </c>
    </row>
    <row r="32" spans="1:8" ht="13.5" x14ac:dyDescent="0.15">
      <c r="A32" s="77"/>
      <c r="B32" s="561" t="s">
        <v>241</v>
      </c>
      <c r="C32" s="78">
        <v>26</v>
      </c>
      <c r="D32" s="92" t="s">
        <v>242</v>
      </c>
      <c r="E32" s="81">
        <v>50</v>
      </c>
      <c r="F32" s="94" t="s">
        <v>236</v>
      </c>
      <c r="G32" s="95" t="s">
        <v>234</v>
      </c>
      <c r="H32" s="81">
        <v>25</v>
      </c>
    </row>
    <row r="33" spans="1:8" ht="13.5" x14ac:dyDescent="0.15">
      <c r="A33" s="77"/>
      <c r="B33" s="562"/>
      <c r="C33" s="78">
        <v>27</v>
      </c>
      <c r="D33" s="84" t="s">
        <v>243</v>
      </c>
      <c r="E33" s="81">
        <v>36</v>
      </c>
      <c r="F33" s="96" t="s">
        <v>234</v>
      </c>
      <c r="G33" s="95" t="s">
        <v>236</v>
      </c>
      <c r="H33" s="81">
        <v>18</v>
      </c>
    </row>
    <row r="34" spans="1:8" ht="13.5" x14ac:dyDescent="0.15">
      <c r="A34" s="77"/>
      <c r="B34" s="562"/>
      <c r="C34" s="78">
        <v>28</v>
      </c>
      <c r="D34" s="84" t="s">
        <v>244</v>
      </c>
      <c r="E34" s="81">
        <v>38</v>
      </c>
      <c r="F34" s="94" t="s">
        <v>232</v>
      </c>
      <c r="G34" s="95" t="s">
        <v>236</v>
      </c>
      <c r="H34" s="81">
        <v>19</v>
      </c>
    </row>
    <row r="35" spans="1:8" ht="13.5" x14ac:dyDescent="0.15">
      <c r="A35" s="97"/>
      <c r="B35" s="563"/>
      <c r="C35" s="78">
        <v>29</v>
      </c>
      <c r="D35" s="84" t="s">
        <v>245</v>
      </c>
      <c r="E35" s="81">
        <v>37</v>
      </c>
      <c r="F35" s="94" t="s">
        <v>232</v>
      </c>
      <c r="G35" s="95" t="s">
        <v>234</v>
      </c>
      <c r="H35" s="81">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総括表</vt:lpstr>
      <vt:lpstr>申請額一覧 </vt:lpstr>
      <vt:lpstr>個票１</vt:lpstr>
      <vt:lpstr>基準単価</vt:lpstr>
      <vt:lpstr>基準単価!Print_Area</vt:lpstr>
      <vt:lpstr>個票１!Print_Area</vt:lpstr>
      <vt:lpstr>'申請額一覧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Administrator</cp:lastModifiedBy>
  <cp:lastPrinted>2020-09-18T06:26:48Z</cp:lastPrinted>
  <dcterms:created xsi:type="dcterms:W3CDTF">2018-06-19T01:27:02Z</dcterms:created>
  <dcterms:modified xsi:type="dcterms:W3CDTF">2020-09-18T06:27:02Z</dcterms:modified>
</cp:coreProperties>
</file>