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99" activeTab="2"/>
  </bookViews>
  <sheets>
    <sheet name="様式3" sheetId="16" r:id="rId1"/>
    <sheet name="別紙1-1" sheetId="19" r:id="rId2"/>
    <sheet name="別紙1-2" sheetId="20" r:id="rId3"/>
    <sheet name="別紙2" sheetId="21" r:id="rId4"/>
    <sheet name="添付1" sheetId="22" r:id="rId5"/>
    <sheet name="添付2" sheetId="23" r:id="rId6"/>
    <sheet name="添付3" sheetId="24" r:id="rId7"/>
    <sheet name="添付4" sheetId="25" r:id="rId8"/>
    <sheet name="集計用" sheetId="27" r:id="rId9"/>
  </sheets>
  <externalReferences>
    <externalReference r:id="rId10"/>
  </externalReferences>
  <definedNames>
    <definedName name="_xlnm.Print_Area" localSheetId="4">添付1!$A$1:$H$24</definedName>
    <definedName name="_xlnm.Print_Area" localSheetId="5">添付2!$A$1:$M$33</definedName>
    <definedName name="_xlnm.Print_Area" localSheetId="6">添付3!$A$1:$H$38</definedName>
    <definedName name="_xlnm.Print_Area" localSheetId="7">添付4!$A$1:$I$35</definedName>
    <definedName name="_xlnm.Print_Area" localSheetId="1">'別紙1-1'!$A$1:$Z$17</definedName>
    <definedName name="_xlnm.Print_Area" localSheetId="2">'別紙1-2'!$A$1:$Z$19</definedName>
    <definedName name="_xlnm.Print_Area" localSheetId="3">別紙2!$A$1:$AB$24</definedName>
    <definedName name="_xlnm.Print_Area" localSheetId="0">様式3!$A$1:$Z$39</definedName>
  </definedNames>
  <calcPr calcId="162913"/>
</workbook>
</file>

<file path=xl/calcChain.xml><?xml version="1.0" encoding="utf-8"?>
<calcChain xmlns="http://schemas.openxmlformats.org/spreadsheetml/2006/main">
  <c r="M2" i="27" l="1"/>
  <c r="L2" i="27"/>
  <c r="N2" i="27"/>
  <c r="E4" i="25"/>
  <c r="C4" i="25"/>
  <c r="W2" i="27" l="1"/>
  <c r="U2" i="27"/>
  <c r="V2" i="27"/>
  <c r="T2" i="27"/>
  <c r="S2" i="27"/>
  <c r="R2" i="27"/>
  <c r="Q2" i="27"/>
  <c r="P2" i="27"/>
  <c r="O2" i="27"/>
  <c r="J2" i="27"/>
  <c r="I2" i="27"/>
  <c r="H2" i="27"/>
  <c r="G2" i="27"/>
  <c r="A2" i="27"/>
  <c r="D3" i="22"/>
  <c r="J14" i="20"/>
  <c r="J12" i="20"/>
  <c r="R8" i="20"/>
  <c r="M8" i="20"/>
  <c r="M7" i="20"/>
  <c r="H8" i="20"/>
  <c r="H7" i="20"/>
  <c r="K2" i="27" l="1"/>
  <c r="G19" i="25"/>
  <c r="G18" i="25"/>
  <c r="G17" i="25"/>
  <c r="G16" i="25"/>
  <c r="G15" i="25"/>
  <c r="G14" i="25"/>
  <c r="E6" i="25"/>
  <c r="C8" i="24"/>
  <c r="C4" i="24"/>
  <c r="K25" i="23"/>
  <c r="K24" i="23"/>
  <c r="K11" i="23"/>
  <c r="K10" i="23"/>
  <c r="K9" i="23"/>
  <c r="D11" i="23" s="1"/>
  <c r="K8" i="23"/>
  <c r="K7" i="23"/>
  <c r="K6" i="23"/>
  <c r="C33" i="24" l="1"/>
  <c r="J13" i="20"/>
  <c r="D25" i="23"/>
  <c r="R7" i="20"/>
  <c r="G21" i="23"/>
  <c r="X7" i="20" s="1"/>
  <c r="G3" i="23"/>
  <c r="X4" i="20" s="1"/>
  <c r="R5" i="20"/>
  <c r="H4" i="20"/>
  <c r="H5" i="20"/>
  <c r="R6" i="20"/>
  <c r="M5" i="20"/>
  <c r="M4" i="20"/>
  <c r="R4" i="20"/>
  <c r="M6" i="20"/>
  <c r="H6" i="20"/>
  <c r="C31" i="24"/>
  <c r="D8" i="23"/>
</calcChain>
</file>

<file path=xl/sharedStrings.xml><?xml version="1.0" encoding="utf-8"?>
<sst xmlns="http://schemas.openxmlformats.org/spreadsheetml/2006/main" count="496" uniqueCount="306">
  <si>
    <t>茨城県知事　殿</t>
  </si>
  <si>
    <t>　　　　　　　　　　</t>
    <phoneticPr fontId="21"/>
  </si>
  <si>
    <t>氏名又は名称　</t>
    <phoneticPr fontId="21"/>
  </si>
  <si>
    <t>申請者住所</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</si>
  <si>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</si>
  <si>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</si>
  <si>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</si>
  <si>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</si>
  <si>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</si>
  <si>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事業計画書</t>
  </si>
  <si>
    <t>※　該当する場合、□にチェック（又は■に反転）を入れてください。</t>
  </si>
  <si>
    <t>設置場所の名称</t>
  </si>
  <si>
    <t>土地所有者</t>
  </si>
  <si>
    <t>建物所有者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</si>
  <si>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</si>
  <si>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</si>
  <si>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</si>
  <si>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</si>
  <si>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</si>
  <si>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</si>
  <si>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</si>
  <si>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</si>
  <si>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</si>
  <si>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</si>
  <si>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</si>
  <si>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</si>
  <si>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</si>
  <si>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</si>
  <si>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</si>
  <si>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</si>
  <si>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</si>
  <si>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</si>
  <si>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</si>
  <si>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</si>
  <si>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</si>
  <si>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</si>
  <si>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</si>
  <si>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</si>
  <si>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</si>
  <si>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</si>
  <si>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</si>
  <si>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</si>
  <si>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</si>
  <si>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</si>
  <si>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</si>
  <si>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</si>
  <si>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</si>
  <si>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03</t>
    <phoneticPr fontId="21"/>
  </si>
  <si>
    <t>土地又は建物の登記事項証明書の原本又は写し</t>
  </si>
  <si>
    <t>04</t>
  </si>
  <si>
    <t>設備装置の一覧表</t>
  </si>
  <si>
    <t>添付2</t>
    <phoneticPr fontId="21"/>
  </si>
  <si>
    <t>05</t>
  </si>
  <si>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</si>
  <si>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</si>
  <si>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</si>
  <si>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</si>
  <si>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</si>
  <si>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</si>
  <si>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</si>
  <si>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</si>
  <si>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</si>
  <si>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</si>
  <si>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</si>
  <si>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</si>
  <si>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</si>
  <si>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</si>
  <si>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納税証明書の原本又は写し</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</si>
  <si>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</si>
  <si>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</si>
  <si>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</si>
  <si>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</si>
  <si>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</si>
  <si>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</si>
  <si>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</si>
  <si>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</si>
  <si>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</si>
  <si>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</si>
  <si>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</si>
  <si>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</si>
  <si>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</si>
  <si>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</si>
  <si>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</si>
  <si>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</si>
  <si>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</si>
  <si>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</si>
  <si>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</si>
  <si>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</si>
  <si>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</si>
  <si>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</si>
  <si>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</si>
  <si>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</si>
  <si>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</si>
  <si>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</si>
  <si>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</si>
  <si>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</si>
  <si>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</si>
  <si>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</si>
  <si>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</si>
  <si>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</si>
  <si>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</si>
  <si>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</si>
  <si>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</si>
  <si>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</si>
  <si>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</si>
  <si>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</si>
  <si>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</si>
  <si>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</si>
  <si>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</si>
  <si>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</si>
  <si>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</si>
  <si>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</si>
  <si>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</si>
  <si>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</si>
  <si>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</si>
  <si>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</si>
  <si>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</si>
  <si>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</si>
  <si>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</si>
  <si>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</si>
  <si>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</si>
  <si>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</si>
  <si>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</si>
  <si>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</si>
  <si>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※リストから該当する設備利用率を選択してください。</t>
    <rPh sb="6" eb="8">
      <t>ガイトウ</t>
    </rPh>
    <rPh sb="10" eb="15">
      <t>セツビリヨウリツ</t>
    </rPh>
    <rPh sb="16" eb="18">
      <t>センタク</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</si>
  <si>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</si>
  <si>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</si>
  <si>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</si>
  <si>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</si>
  <si>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</si>
  <si>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</si>
  <si>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</si>
  <si>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</si>
  <si>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</si>
  <si>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</si>
  <si>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</si>
  <si>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</si>
  <si>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</si>
  <si>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</si>
  <si>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</si>
  <si>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</si>
  <si>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</si>
  <si>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要綱第４条の該当</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</si>
  <si>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</si>
  <si>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</si>
  <si>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</si>
  <si>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</si>
  <si>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</si>
  <si>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（法人にあっては、その代表者の氏名）</t>
    <phoneticPr fontId="21"/>
  </si>
  <si>
    <t>添付３から自動入力されます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</si>
  <si>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</si>
  <si>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</si>
  <si>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</si>
  <si>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</si>
  <si>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</si>
  <si>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</si>
  <si>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</si>
  <si>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</si>
  <si>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</si>
  <si>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</si>
  <si>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</si>
  <si>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</si>
  <si>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</si>
  <si>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</si>
  <si>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</si>
  <si>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</si>
  <si>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</si>
  <si>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</si>
  <si>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</si>
  <si>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</si>
  <si>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</si>
  <si>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氏名</t>
  </si>
  <si>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</si>
  <si>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</si>
  <si>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kW</t>
  </si>
  <si>
    <t>蓄電容量</t>
    <rPh sb="0" eb="4">
      <t>チクデンヨウリョウ</t>
    </rPh>
    <phoneticPr fontId="21"/>
  </si>
  <si>
    <t>kWh</t>
  </si>
  <si>
    <t>蓄電池</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</si>
  <si>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</si>
  <si>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</si>
  <si>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</si>
  <si>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</si>
  <si>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</si>
  <si>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</si>
  <si>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</si>
  <si>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様式３（第11条関係）</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</si>
  <si>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</si>
  <si>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</si>
  <si>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</si>
  <si>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</si>
  <si>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</si>
  <si>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</si>
  <si>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t>
  </si>
  <si>
    <t xml:space="preserve">           （中止・廃止）承認申請書</t>
    <phoneticPr fontId="21"/>
  </si>
  <si>
    <t>したいので、</t>
    <phoneticPr fontId="21"/>
  </si>
  <si>
    <t>１．変更事由</t>
    <rPh sb="2" eb="6">
      <t>ヘンコウジユウ</t>
    </rPh>
    <phoneticPr fontId="21"/>
  </si>
  <si>
    <t>　</t>
  </si>
  <si>
    <t>　商号等（商号、法人の代表者、個人事業主の場合は氏名）</t>
    <rPh sb="1" eb="3">
      <t>ショウゴウ</t>
    </rPh>
    <rPh sb="3" eb="4">
      <t>トウ</t>
    </rPh>
    <rPh sb="5" eb="7">
      <t>ショウゴウ</t>
    </rPh>
    <rPh sb="8" eb="10">
      <t>ホウジン</t>
    </rPh>
    <rPh sb="11" eb="14">
      <t>ダイヒョウシャ</t>
    </rPh>
    <rPh sb="15" eb="20">
      <t>コジンジギョウヌシ</t>
    </rPh>
    <rPh sb="21" eb="23">
      <t>バアイ</t>
    </rPh>
    <rPh sb="24" eb="26">
      <t>シメイ</t>
    </rPh>
    <phoneticPr fontId="21"/>
  </si>
  <si>
    <t>　住所・所在地</t>
    <rPh sb="1" eb="3">
      <t>ジュウショ</t>
    </rPh>
    <rPh sb="4" eb="7">
      <t>ショザイチ</t>
    </rPh>
    <phoneticPr fontId="21"/>
  </si>
  <si>
    <t>２．変更年月日</t>
    <rPh sb="2" eb="7">
      <t>ヘンコウネンガッピ</t>
    </rPh>
    <phoneticPr fontId="21"/>
  </si>
  <si>
    <t>年</t>
    <rPh sb="0" eb="1">
      <t>ネン</t>
    </rPh>
    <phoneticPr fontId="21"/>
  </si>
  <si>
    <t>月</t>
    <rPh sb="0" eb="1">
      <t>ガツ</t>
    </rPh>
    <phoneticPr fontId="21"/>
  </si>
  <si>
    <t>日</t>
    <rPh sb="0" eb="1">
      <t>ニチ</t>
    </rPh>
    <phoneticPr fontId="21"/>
  </si>
  <si>
    <t>３．変更内容</t>
    <rPh sb="2" eb="6">
      <t>ヘンコウナイヨウ</t>
    </rPh>
    <phoneticPr fontId="21"/>
  </si>
  <si>
    <t>変更前</t>
    <rPh sb="0" eb="3">
      <t>ヘンコウマエ</t>
    </rPh>
    <phoneticPr fontId="21"/>
  </si>
  <si>
    <t>変更後</t>
    <rPh sb="0" eb="3">
      <t>ヘンコウゴ</t>
    </rPh>
    <phoneticPr fontId="21"/>
  </si>
  <si>
    <t>４．変更の理由</t>
    <rPh sb="2" eb="4">
      <t>ヘンコウ</t>
    </rPh>
    <rPh sb="5" eb="7">
      <t>リユウ</t>
    </rPh>
    <phoneticPr fontId="21"/>
  </si>
  <si>
    <t>※添付書類として以下のものが必要になります。</t>
    <rPh sb="1" eb="5">
      <t>テンプショルイ</t>
    </rPh>
    <rPh sb="8" eb="10">
      <t>イカ</t>
    </rPh>
    <rPh sb="14" eb="16">
      <t>ヒツヨウ</t>
    </rPh>
    <phoneticPr fontId="21"/>
  </si>
  <si>
    <t>　商号等、住所・所在地の変更の場合：履歴事項全部証明書、個人事業主の場合は住民票</t>
    <rPh sb="1" eb="4">
      <t>ショウゴウトウ</t>
    </rPh>
    <rPh sb="5" eb="7">
      <t>ジュウショ</t>
    </rPh>
    <rPh sb="8" eb="11">
      <t>ショザイチ</t>
    </rPh>
    <rPh sb="12" eb="14">
      <t>ヘンコウ</t>
    </rPh>
    <rPh sb="15" eb="17">
      <t>バアイ</t>
    </rPh>
    <rPh sb="18" eb="27">
      <t>リレキジコウゼンブショウメイショ</t>
    </rPh>
    <rPh sb="28" eb="33">
      <t>コジンジギョウヌシ</t>
    </rPh>
    <rPh sb="34" eb="36">
      <t>バアイ</t>
    </rPh>
    <rPh sb="37" eb="40">
      <t>ジュウミンヒョウ</t>
    </rPh>
    <phoneticPr fontId="21"/>
  </si>
  <si>
    <t>１　交付対象事業</t>
    <rPh sb="2" eb="4">
      <t>コウフ</t>
    </rPh>
    <phoneticPr fontId="21"/>
  </si>
  <si>
    <t>交付対象設備</t>
    <rPh sb="0" eb="2">
      <t>コウフ</t>
    </rPh>
    <phoneticPr fontId="21"/>
  </si>
  <si>
    <t>国の補助金又は助成金、その他本補助金と併せて受給することができない補助金等を受給していない。</t>
    <phoneticPr fontId="21"/>
  </si>
  <si>
    <t>２　交付対象設備の設置場所</t>
    <rPh sb="2" eb="4">
      <t>コウフ</t>
    </rPh>
    <phoneticPr fontId="21"/>
  </si>
  <si>
    <t>３　交付対象設備</t>
    <rPh sb="2" eb="4">
      <t>コウフ</t>
    </rPh>
    <phoneticPr fontId="21"/>
  </si>
  <si>
    <t>４　自家消費の見込み</t>
    <phoneticPr fontId="21"/>
  </si>
  <si>
    <t>５　交付対象者</t>
    <rPh sb="2" eb="4">
      <t>コウフ</t>
    </rPh>
    <phoneticPr fontId="21"/>
  </si>
  <si>
    <t>要綱第５条
第３項の該当</t>
    <rPh sb="6" eb="7">
      <t>ダイ</t>
    </rPh>
    <rPh sb="8" eb="9">
      <t>コウ</t>
    </rPh>
    <phoneticPr fontId="21"/>
  </si>
  <si>
    <t>　チェックリスト【交付申請書】</t>
    <rPh sb="9" eb="14">
      <t>コウフシンセイショ</t>
    </rPh>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</si>
  <si>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</si>
  <si>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</si>
  <si>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補助金交付申請書</t>
    <phoneticPr fontId="21"/>
  </si>
  <si>
    <t>様式1</t>
    <phoneticPr fontId="21"/>
  </si>
  <si>
    <t>【交付申請書】のもの</t>
    <phoneticPr fontId="21"/>
  </si>
  <si>
    <t>交付対象設備の図面</t>
    <rPh sb="0" eb="2">
      <t>コウフ</t>
    </rPh>
    <phoneticPr fontId="21"/>
  </si>
  <si>
    <t>融資認定書の写し</t>
    <rPh sb="0" eb="5">
      <t>ユウシニンテイショ</t>
    </rPh>
    <rPh sb="6" eb="7">
      <t>ウツ</t>
    </rPh>
    <phoneticPr fontId="21"/>
  </si>
  <si>
    <t>返済予定表の写し</t>
    <rPh sb="0" eb="5">
      <t>ヘンサイヨテイヒョウ</t>
    </rPh>
    <rPh sb="6" eb="7">
      <t>ウツ</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</si>
  <si>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</si>
  <si>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　「設備装置の一覧表」「補助対象設備の図面」「仕様書」と突合できるように、適宜付番してください。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1">
      <t>トツゴウ</t>
    </rPh>
    <rPh sb="38" eb="40">
      <t>テキギ</t>
    </rPh>
    <rPh sb="40" eb="42">
      <t>フバン</t>
    </rPh>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</si>
  <si>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</si>
  <si>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補足説明</t>
    <rPh sb="0" eb="4">
      <t>ホソクセツメイ</t>
    </rPh>
    <phoneticPr fontId="21"/>
  </si>
  <si>
    <t>融資額
(千円)</t>
    <rPh sb="0" eb="3">
      <t>ユウシガク</t>
    </rPh>
    <phoneticPr fontId="21"/>
  </si>
  <si>
    <t>受付番号
（内部用）</t>
  </si>
  <si>
    <t>管理番号</t>
  </si>
  <si>
    <t>受付日</t>
  </si>
  <si>
    <t>受信時刻
（最終）</t>
  </si>
  <si>
    <t>受付方法</t>
  </si>
  <si>
    <t>申請者</t>
  </si>
  <si>
    <t>住所</t>
  </si>
  <si>
    <t>代表者職</t>
  </si>
  <si>
    <t>区分</t>
  </si>
  <si>
    <t>導入設備の仕様
発電出力（kW)</t>
  </si>
  <si>
    <t>導入設備の仕様
蓄電容量(kWh）</t>
  </si>
  <si>
    <t>パネルの設置場所事業所名</t>
  </si>
  <si>
    <t>パネルの設置場所住所</t>
  </si>
  <si>
    <t>電話</t>
  </si>
  <si>
    <t>FAX</t>
  </si>
  <si>
    <t>E-mail</t>
  </si>
  <si>
    <t>事務担当者
所属</t>
  </si>
  <si>
    <t>事務担当者
氏名</t>
  </si>
  <si>
    <t>郵便番号</t>
  </si>
  <si>
    <t>事務担当者住所</t>
  </si>
  <si>
    <t>○</t>
    <phoneticPr fontId="21"/>
  </si>
  <si>
    <t>茨城県つくば市●●●―●●●</t>
    <rPh sb="0" eb="3">
      <t>イバラキケン</t>
    </rPh>
    <rPh sb="6" eb="7">
      <t>シ</t>
    </rPh>
    <phoneticPr fontId="21"/>
  </si>
  <si>
    <t>いばレジ株式会社</t>
    <rPh sb="4" eb="8">
      <t>カブシキガイシャ</t>
    </rPh>
    <phoneticPr fontId="21"/>
  </si>
  <si>
    <t>代表取締役　</t>
    <rPh sb="0" eb="5">
      <t>ダイヒョウトリシマリヤク</t>
    </rPh>
    <phoneticPr fontId="21"/>
  </si>
  <si>
    <t>茨城　一郎</t>
    <phoneticPr fontId="21"/>
  </si>
  <si>
    <t>■</t>
  </si>
  <si>
    <t>令和</t>
    <rPh sb="0" eb="2">
      <t>レイワ</t>
    </rPh>
    <phoneticPr fontId="21"/>
  </si>
  <si>
    <t>１　交付対象設備のパワーコンディショナーの変更
２　発電出力の変更</t>
    <rPh sb="2" eb="4">
      <t>コウフ</t>
    </rPh>
    <rPh sb="4" eb="6">
      <t>タイショウ</t>
    </rPh>
    <rPh sb="6" eb="8">
      <t>セツビ</t>
    </rPh>
    <rPh sb="21" eb="23">
      <t>ヘンコウ</t>
    </rPh>
    <rPh sb="26" eb="28">
      <t>ハツデン</t>
    </rPh>
    <rPh sb="28" eb="30">
      <t>シュツリョク</t>
    </rPh>
    <rPh sb="31" eb="33">
      <t>ヘンコウ</t>
    </rPh>
    <phoneticPr fontId="21"/>
  </si>
  <si>
    <r>
      <t>　その他（</t>
    </r>
    <r>
      <rPr>
        <sz val="10.5"/>
        <color rgb="FFFF0000"/>
        <rFont val="ＭＳ 明朝"/>
        <family val="1"/>
        <charset val="128"/>
      </rPr>
      <t>交付対象設備の変更</t>
    </r>
    <r>
      <rPr>
        <sz val="10.5"/>
        <color theme="1"/>
        <rFont val="ＭＳ 明朝"/>
        <family val="1"/>
        <charset val="128"/>
      </rPr>
      <t>）</t>
    </r>
    <rPh sb="3" eb="4">
      <t>タ</t>
    </rPh>
    <rPh sb="5" eb="7">
      <t>コウフ</t>
    </rPh>
    <rPh sb="7" eb="11">
      <t>タイショウセツビ</t>
    </rPh>
    <rPh sb="12" eb="14">
      <t>ヘンコウ</t>
    </rPh>
    <phoneticPr fontId="21"/>
  </si>
  <si>
    <t>上記設備を添付のとおり変更する</t>
    <rPh sb="0" eb="4">
      <t>ジョウキセツビ</t>
    </rPh>
    <rPh sb="5" eb="7">
      <t>テンプ</t>
    </rPh>
    <rPh sb="11" eb="13">
      <t>ヘンコウ</t>
    </rPh>
    <phoneticPr fontId="21"/>
  </si>
  <si>
    <t>交付対象設備であるパワーコンディショナーについて、システムの発電効率や設備の納期を考慮した結果、交付申請時のものから変更することが適当と判断したため。</t>
    <rPh sb="0" eb="2">
      <t>コウフ</t>
    </rPh>
    <phoneticPr fontId="21"/>
  </si>
  <si>
    <t>いばレジ株式会社　●●ストア　つくば店</t>
    <rPh sb="18" eb="19">
      <t>テン</t>
    </rPh>
    <phoneticPr fontId="21"/>
  </si>
  <si>
    <t>茨城県つくば市●●123-45</t>
    <rPh sb="0" eb="3">
      <t>イバラキケン</t>
    </rPh>
    <rPh sb="6" eb="7">
      <t>シ</t>
    </rPh>
    <phoneticPr fontId="21"/>
  </si>
  <si>
    <t>業種</t>
    <rPh sb="0" eb="2">
      <t>ギョウシュ</t>
    </rPh>
    <phoneticPr fontId="21"/>
  </si>
  <si>
    <t>生活必需品販売事業者</t>
  </si>
  <si>
    <t>□</t>
  </si>
  <si>
    <t>実施設計</t>
    <rPh sb="0" eb="4">
      <t>ジッシセッケイ</t>
    </rPh>
    <phoneticPr fontId="21"/>
  </si>
  <si>
    <t>基礎工事</t>
    <rPh sb="0" eb="4">
      <t>キソコウジ</t>
    </rPh>
    <phoneticPr fontId="21"/>
  </si>
  <si>
    <t>電気工事</t>
    <rPh sb="0" eb="4">
      <t>デンキコウジ</t>
    </rPh>
    <phoneticPr fontId="21"/>
  </si>
  <si>
    <t>設置工事</t>
    <rPh sb="0" eb="4">
      <t>セッチコウジ</t>
    </rPh>
    <phoneticPr fontId="21"/>
  </si>
  <si>
    <t>完了確認</t>
    <rPh sb="0" eb="4">
      <t>カンリョウカクニン</t>
    </rPh>
    <phoneticPr fontId="21"/>
  </si>
  <si>
    <t>支払日</t>
    <rPh sb="0" eb="3">
      <t>シハライビ</t>
    </rPh>
    <phoneticPr fontId="21"/>
  </si>
  <si>
    <t>✔</t>
  </si>
  <si>
    <t>ダウントランス</t>
  </si>
  <si>
    <t>計測装置</t>
    <rPh sb="0" eb="4">
      <t>ケイソクソウチ</t>
    </rPh>
    <phoneticPr fontId="21"/>
  </si>
  <si>
    <t>●●●社</t>
  </si>
  <si>
    <t>12345-ABCDE</t>
  </si>
  <si>
    <t>□□□社</t>
    <rPh sb="3" eb="4">
      <t>シャ</t>
    </rPh>
    <phoneticPr fontId="21"/>
  </si>
  <si>
    <t>HIJKL-12345</t>
    <phoneticPr fontId="21"/>
  </si>
  <si>
    <t>△△△社</t>
    <phoneticPr fontId="21"/>
  </si>
  <si>
    <t>FGHIJ-67890</t>
    <phoneticPr fontId="21"/>
  </si>
  <si>
    <t>○○○社</t>
    <rPh sb="3" eb="4">
      <t>シャ</t>
    </rPh>
    <phoneticPr fontId="21"/>
  </si>
  <si>
    <t>KLMN-XX</t>
  </si>
  <si>
    <t>■■■社</t>
    <phoneticPr fontId="21"/>
  </si>
  <si>
    <t>OPQR-YY</t>
  </si>
  <si>
    <t>▽▽▽社</t>
    <rPh sb="3" eb="4">
      <t>シャ</t>
    </rPh>
    <phoneticPr fontId="21"/>
  </si>
  <si>
    <t>STUV-ZZ</t>
  </si>
  <si>
    <t>陸屋根用</t>
    <rPh sb="0" eb="4">
      <t>リクヤネヨウ</t>
    </rPh>
    <phoneticPr fontId="21"/>
  </si>
  <si>
    <t>蓄電池とのハイブリッド型</t>
    <rPh sb="0" eb="3">
      <t>チクデンチ</t>
    </rPh>
    <rPh sb="11" eb="12">
      <t>ガタ</t>
    </rPh>
    <phoneticPr fontId="21"/>
  </si>
  <si>
    <t>×××社</t>
    <rPh sb="3" eb="4">
      <t>シャ</t>
    </rPh>
    <phoneticPr fontId="21"/>
  </si>
  <si>
    <t>67890-FGHIJ</t>
  </si>
  <si>
    <t>照明</t>
    <rPh sb="0" eb="2">
      <t>ショウメイ</t>
    </rPh>
    <phoneticPr fontId="21"/>
  </si>
  <si>
    <t>●</t>
    <phoneticPr fontId="21"/>
  </si>
  <si>
    <t>●●●</t>
    <phoneticPr fontId="21"/>
  </si>
  <si>
    <t>空調</t>
    <rPh sb="0" eb="2">
      <t>クウチョウ</t>
    </rPh>
    <phoneticPr fontId="21"/>
  </si>
  <si>
    <t>パソコン</t>
    <phoneticPr fontId="21"/>
  </si>
  <si>
    <t>コンセント</t>
    <phoneticPr fontId="21"/>
  </si>
  <si>
    <t>・上記の負荷について、日没後に●●工場の××室で△△業務に使用します。△△業務に使用する負荷の稼働時間としては□時間を予定しており、所要の消費電力量○○○○○kWｈになります。補助対象設備である蓄電池の蓄電容量は○○○○○kWhであり、消費電力量に見合った容量となっています。</t>
    <phoneticPr fontId="21"/>
  </si>
  <si>
    <t>業種</t>
    <rPh sb="0" eb="2">
      <t>ギョウシュ</t>
    </rPh>
    <phoneticPr fontId="21"/>
  </si>
  <si>
    <t>令和６年度茨城県中小事業者災害対応再生可能エネルギー導入利子補給事業変更</t>
  </si>
  <si>
    <t>号で利子補給金の受付の通知があった令和６年</t>
    <rPh sb="0" eb="1">
      <t>ゴウ</t>
    </rPh>
    <rPh sb="2" eb="7">
      <t>リシホキュウキン</t>
    </rPh>
    <rPh sb="8" eb="10">
      <t>ウケツケ</t>
    </rPh>
    <rPh sb="17" eb="19">
      <t>レイワ</t>
    </rPh>
    <rPh sb="20" eb="21">
      <t>ネン</t>
    </rPh>
    <phoneticPr fontId="21"/>
  </si>
  <si>
    <t>度茨城県中小事業者災害対応再生可能エネルギー導入利子補給事業について、次のとおり</t>
    <phoneticPr fontId="21"/>
  </si>
  <si>
    <t>したいので、令和６年度茨城県中小事業者災害対応再生可能エネルギー導入利子補給事業交付要</t>
    <rPh sb="19" eb="21">
      <t>サイガイ</t>
    </rPh>
    <rPh sb="21" eb="23">
      <t>タイオウ</t>
    </rPh>
    <rPh sb="23" eb="25">
      <t>サイセイ</t>
    </rPh>
    <rPh sb="25" eb="27">
      <t>カノウ</t>
    </rPh>
    <rPh sb="32" eb="34">
      <t>ドウニュウ</t>
    </rPh>
    <rPh sb="34" eb="36">
      <t>リシ</t>
    </rPh>
    <rPh sb="36" eb="38">
      <t>ホキュウ</t>
    </rPh>
    <rPh sb="38" eb="40">
      <t>ジギョウ</t>
    </rPh>
    <rPh sb="40" eb="42">
      <t>コウフ</t>
    </rPh>
    <rPh sb="42" eb="43">
      <t>ヨウ</t>
    </rPh>
    <phoneticPr fontId="21"/>
  </si>
  <si>
    <t>綱第13条第1項の規定により承認を申請します。</t>
    <rPh sb="14" eb="16">
      <t>ショウニン</t>
    </rPh>
    <rPh sb="17" eb="19">
      <t>シンセイ</t>
    </rPh>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</si>
  <si>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
　　開始決定がなされていないこと。
（５）県税その他の租税を滞納していないこと。
（６）茨城県が措置する指名停止期間中の者でないこと。
（７）地方自治法施行令（昭和22年政令第16号）第167条の４の規定に該当する者でないこ
　　と。
（８）この要綱又は茨城県環境保全施設資金融資制度要項（いばらきエネルギーシフト促進
　　事業補助金活用者向け利子補給編）による利子補給の交付を受けていないこと。
（９）令和４年度いばらきエネルギーシフト促進事業補助金交付要綱又は令和５年度いばら
　　きエネルギーシフト促進事業補助金交付要綱による補助金の交付を受けていないこと。
（10）関係法令や基準等を遵守すること。
（11）次に掲げる者でないこと。
　ア　医療施設（医療法（昭和二十三年法律第二百五号）第一条の五第一項、第二項、同法
　　第一条の六第一項、第二項、同法第二条第一項で規定された者をいう。）
　イ　社会福祉施設（社会福祉法（昭和二十六年法律第四十五号）第二条第二項で示す第一
    種社会福祉事業を実施する者で、かつ、同法第二条第四項各号に該当しない者をいう。）
　ウ　薬局（医薬品、医療機器等の品質、有効性及び安全性の確保等に関する法律（昭和三
　　十五年法律第百四十五号）第二条第十二項で示す者をいう。）</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</si>
</sst>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0.0;[Red]\-#,##0.0"/>
    <numFmt numFmtId="186" formatCode="#,##0.0_ ;[Red]\-#,##0.0\ "/>
    <numFmt numFmtId="187" formatCode="#,##0;[Red]\-#,##0;\-"/>
    <numFmt numFmtId="188" formatCode="#,##0.0;[Red]\-#,##0;\-"/>
    <numFmt numFmtId="189" formatCode="#,##0_ ;[Red]\-#,##0\ "/>
    <numFmt numFmtId="190" formatCode="#,##0.00;[Red]\-#,##0;\-"/>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
      <sz val="11"/>
      <color rgb="FFFF0000"/>
      <name val="ＭＳ 明朝"/>
      <family val="1"/>
      <charset val="128"/>
    </font>
    <font>
      <sz val="10.5"/>
      <color rgb="FFFF0000"/>
      <name val="ＭＳ 明朝"/>
      <family val="1"/>
      <charset val="128"/>
    </font>
    <font>
      <sz val="14"/>
      <color rgb="FFFF0000"/>
      <name val="ＭＳ 明朝"/>
      <family val="1"/>
      <charset val="128"/>
    </font>
    <font>
      <sz val="8"/>
      <color rgb="FFFF0000"/>
      <name val="ＭＳ 明朝"/>
      <family val="1"/>
      <charset val="128"/>
    </font>
    <font>
      <sz val="9"/>
      <color rgb="FFFF0000"/>
      <name val="ＭＳ 明朝"/>
      <family val="1"/>
      <charset val="128"/>
    </font>
    <font>
      <sz val="11"/>
      <color rgb="FFFF0000"/>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38">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9"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23" fillId="0" borderId="0" xfId="0" applyFont="1" applyAlignment="1">
      <alignment vertical="top"/>
    </xf>
    <xf numFmtId="0" fontId="28"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0" fillId="0" borderId="0" xfId="0" applyFont="1">
      <alignment vertical="center"/>
    </xf>
    <xf numFmtId="0" fontId="31" fillId="0" borderId="0" xfId="0" applyFont="1">
      <alignment vertical="center"/>
    </xf>
    <xf numFmtId="176" fontId="29" fillId="0" borderId="0" xfId="0" applyNumberFormat="1" applyFont="1">
      <alignment vertical="center"/>
    </xf>
    <xf numFmtId="0" fontId="29"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2" fillId="0" borderId="15" xfId="0" applyFont="1" applyBorder="1">
      <alignment vertical="center"/>
    </xf>
    <xf numFmtId="0" fontId="33" fillId="0" borderId="15" xfId="0" applyFont="1" applyBorder="1" applyAlignment="1">
      <alignment vertical="center" shrinkToFit="1"/>
    </xf>
    <xf numFmtId="0" fontId="29" fillId="0" borderId="0" xfId="0" applyFont="1" applyAlignment="1">
      <alignment horizontal="right" vertical="center"/>
    </xf>
    <xf numFmtId="184" fontId="33" fillId="0" borderId="15" xfId="0" applyNumberFormat="1" applyFont="1" applyBorder="1" applyAlignment="1">
      <alignment horizontal="justify" vertical="center" wrapText="1"/>
    </xf>
    <xf numFmtId="179" fontId="29" fillId="0" borderId="0" xfId="0" applyNumberFormat="1" applyFont="1" applyAlignment="1">
      <alignment horizontal="right" vertical="center"/>
    </xf>
    <xf numFmtId="0" fontId="23" fillId="0" borderId="0" xfId="0" applyFont="1" applyAlignment="1">
      <alignment vertical="center" shrinkToFit="1"/>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184" fontId="24" fillId="0" borderId="0" xfId="0" applyNumberFormat="1" applyFont="1">
      <alignment vertical="center"/>
    </xf>
    <xf numFmtId="0" fontId="23" fillId="34" borderId="15" xfId="0" applyFont="1" applyFill="1" applyBorder="1" applyAlignment="1" applyProtection="1">
      <alignment horizontal="left" vertical="center" shrinkToFit="1"/>
      <protection locked="0"/>
    </xf>
    <xf numFmtId="0" fontId="33" fillId="0" borderId="15" xfId="0" applyFont="1" applyBorder="1" applyAlignment="1">
      <alignment vertical="center" wrapText="1"/>
    </xf>
    <xf numFmtId="0" fontId="0" fillId="0" borderId="0" xfId="0" applyAlignment="1">
      <alignment vertical="center" wrapText="1"/>
    </xf>
    <xf numFmtId="38" fontId="23" fillId="0" borderId="0" xfId="45" applyFont="1">
      <alignment vertical="center"/>
    </xf>
    <xf numFmtId="185" fontId="23" fillId="0" borderId="0" xfId="45" applyNumberFormat="1" applyFont="1">
      <alignment vertical="center"/>
    </xf>
    <xf numFmtId="185" fontId="23" fillId="34" borderId="15" xfId="45" applyNumberFormat="1" applyFont="1" applyFill="1" applyBorder="1" applyAlignment="1" applyProtection="1">
      <alignment horizontal="right" vertical="center" shrinkToFit="1"/>
      <protection locked="0"/>
    </xf>
    <xf numFmtId="0" fontId="23" fillId="0" borderId="33" xfId="0" applyFont="1" applyBorder="1">
      <alignment vertical="center"/>
    </xf>
    <xf numFmtId="0" fontId="23" fillId="0" borderId="33" xfId="0" applyFont="1" applyBorder="1" applyAlignment="1">
      <alignment vertical="center" wrapText="1"/>
    </xf>
    <xf numFmtId="0" fontId="23" fillId="34" borderId="34" xfId="0" applyFont="1" applyFill="1" applyBorder="1" applyAlignment="1" applyProtection="1">
      <alignment horizontal="left" vertical="center" shrinkToFit="1"/>
      <protection locked="0"/>
    </xf>
    <xf numFmtId="185" fontId="23" fillId="34" borderId="34" xfId="45" applyNumberFormat="1" applyFont="1" applyFill="1" applyBorder="1" applyAlignment="1" applyProtection="1">
      <alignment horizontal="righ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43" xfId="0" applyFont="1" applyFill="1" applyBorder="1" applyAlignment="1" applyProtection="1">
      <alignment horizontal="left" vertical="center" shrinkToFit="1"/>
      <protection locked="0"/>
    </xf>
    <xf numFmtId="0" fontId="23" fillId="34" borderId="44" xfId="0" applyFont="1" applyFill="1" applyBorder="1" applyAlignment="1" applyProtection="1">
      <alignment horizontal="left" vertical="center" shrinkToFit="1"/>
      <protection locked="0"/>
    </xf>
    <xf numFmtId="0" fontId="23" fillId="34" borderId="45" xfId="0" applyFont="1" applyFill="1" applyBorder="1" applyAlignment="1" applyProtection="1">
      <alignment horizontal="left" vertical="center" shrinkToFit="1"/>
      <protection locked="0"/>
    </xf>
    <xf numFmtId="0" fontId="23" fillId="34" borderId="46"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185" fontId="23" fillId="0" borderId="0" xfId="0" applyNumberFormat="1" applyFont="1">
      <alignment vertical="center"/>
    </xf>
    <xf numFmtId="0" fontId="34"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40"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right" vertical="center" shrinkToFit="1"/>
      <protection locked="0"/>
    </xf>
    <xf numFmtId="176" fontId="23" fillId="34" borderId="45" xfId="0" applyNumberFormat="1" applyFont="1" applyFill="1" applyBorder="1" applyAlignment="1" applyProtection="1">
      <alignment horizontal="right" vertical="center" shrinkToFit="1"/>
      <protection locked="0"/>
    </xf>
    <xf numFmtId="176" fontId="23" fillId="34" borderId="34"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40" xfId="0" applyNumberFormat="1" applyFont="1" applyFill="1" applyBorder="1" applyAlignment="1" applyProtection="1">
      <alignment horizontal="left" vertical="center" shrinkToFit="1"/>
      <protection locked="0"/>
    </xf>
    <xf numFmtId="176" fontId="23" fillId="34" borderId="45" xfId="0" applyNumberFormat="1" applyFont="1" applyFill="1" applyBorder="1" applyAlignment="1" applyProtection="1">
      <alignment horizontal="left" vertical="center" shrinkToFit="1"/>
      <protection locked="0"/>
    </xf>
    <xf numFmtId="176" fontId="23" fillId="34" borderId="34" xfId="0" applyNumberFormat="1" applyFont="1" applyFill="1" applyBorder="1" applyAlignment="1" applyProtection="1">
      <alignment horizontal="left" vertical="center" shrinkToFit="1"/>
      <protection locked="0"/>
    </xf>
    <xf numFmtId="0" fontId="23" fillId="38" borderId="40" xfId="0" applyFont="1" applyFill="1" applyBorder="1" applyAlignment="1">
      <alignment horizontal="left" vertical="center" shrinkToFit="1"/>
    </xf>
    <xf numFmtId="0" fontId="23" fillId="38" borderId="15" xfId="0" applyFont="1" applyFill="1" applyBorder="1" applyAlignment="1">
      <alignment horizontal="left" vertical="center" shrinkToFit="1"/>
    </xf>
    <xf numFmtId="0" fontId="23" fillId="38" borderId="45" xfId="0" applyFont="1" applyFill="1" applyBorder="1" applyAlignment="1">
      <alignment horizontal="left" vertical="center" shrinkToFit="1"/>
    </xf>
    <xf numFmtId="0" fontId="23" fillId="38" borderId="43" xfId="0" applyFont="1" applyFill="1" applyBorder="1" applyAlignment="1">
      <alignment horizontal="left" vertical="center" shrinkToFit="1"/>
    </xf>
    <xf numFmtId="180" fontId="23" fillId="34" borderId="34" xfId="0" applyNumberFormat="1" applyFont="1" applyFill="1" applyBorder="1" applyAlignment="1" applyProtection="1">
      <alignment horizontal="left" vertical="center" shrinkToFit="1"/>
      <protection locked="0"/>
    </xf>
    <xf numFmtId="180" fontId="23" fillId="34" borderId="15" xfId="0" applyNumberFormat="1" applyFont="1" applyFill="1" applyBorder="1" applyAlignment="1" applyProtection="1">
      <alignment horizontal="left" vertical="center" shrinkToFit="1"/>
      <protection locked="0"/>
    </xf>
    <xf numFmtId="176" fontId="23" fillId="34" borderId="43" xfId="0" applyNumberFormat="1" applyFont="1" applyFill="1" applyBorder="1" applyAlignment="1" applyProtection="1">
      <alignment horizontal="right" vertical="center" shrinkToFit="1"/>
      <protection locked="0"/>
    </xf>
    <xf numFmtId="185" fontId="23" fillId="0" borderId="0" xfId="45" applyNumberFormat="1" applyFont="1" applyBorder="1">
      <alignment vertical="center"/>
    </xf>
    <xf numFmtId="188" fontId="23" fillId="34" borderId="15"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56" xfId="0" applyNumberFormat="1" applyFont="1" applyFill="1" applyBorder="1" applyAlignment="1">
      <alignment horizontal="right" vertical="center" shrinkToFit="1"/>
    </xf>
    <xf numFmtId="189" fontId="23" fillId="38" borderId="32" xfId="0" applyNumberFormat="1" applyFont="1" applyFill="1" applyBorder="1" applyAlignment="1">
      <alignment horizontal="center" vertical="center" shrinkToFit="1"/>
    </xf>
    <xf numFmtId="182" fontId="23" fillId="38" borderId="57" xfId="0" applyNumberFormat="1" applyFont="1" applyFill="1" applyBorder="1" applyAlignment="1">
      <alignment horizontal="left" vertical="center" shrinkToFit="1"/>
    </xf>
    <xf numFmtId="182" fontId="23" fillId="38" borderId="32" xfId="0" applyNumberFormat="1" applyFont="1" applyFill="1" applyBorder="1" applyAlignment="1">
      <alignment horizontal="center" vertical="center" shrinkToFit="1"/>
    </xf>
    <xf numFmtId="186" fontId="23" fillId="38" borderId="10" xfId="0" applyNumberFormat="1" applyFont="1" applyFill="1" applyBorder="1" applyAlignment="1">
      <alignment horizontal="center" vertical="center"/>
    </xf>
    <xf numFmtId="0" fontId="23" fillId="38" borderId="56" xfId="0" applyFont="1" applyFill="1" applyBorder="1" applyAlignment="1">
      <alignment horizontal="right" vertical="center" shrinkToFit="1"/>
    </xf>
    <xf numFmtId="180" fontId="23" fillId="38" borderId="32" xfId="0" applyNumberFormat="1" applyFont="1" applyFill="1" applyBorder="1" applyAlignment="1">
      <alignment vertical="center" shrinkToFit="1"/>
    </xf>
    <xf numFmtId="0" fontId="23" fillId="38" borderId="57" xfId="0" applyFont="1" applyFill="1" applyBorder="1" applyAlignment="1">
      <alignment vertical="center" shrinkToFit="1"/>
    </xf>
    <xf numFmtId="178" fontId="23" fillId="34" borderId="40" xfId="0" applyNumberFormat="1" applyFont="1" applyFill="1" applyBorder="1" applyAlignment="1" applyProtection="1">
      <alignment horizontal="left" vertical="center" shrinkToFit="1"/>
      <protection locked="0"/>
    </xf>
    <xf numFmtId="178" fontId="23" fillId="34" borderId="43"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0" fontId="20" fillId="0" borderId="0" xfId="0" applyFont="1" applyAlignment="1">
      <alignment horizontal="left" vertical="distributed" wrapText="1"/>
    </xf>
    <xf numFmtId="0" fontId="23" fillId="0" borderId="15" xfId="0" applyFont="1" applyBorder="1" applyAlignment="1">
      <alignment horizontal="center" vertical="center" shrinkToFit="1"/>
    </xf>
    <xf numFmtId="176" fontId="23" fillId="35" borderId="10" xfId="0" applyNumberFormat="1" applyFont="1" applyFill="1" applyBorder="1" applyAlignment="1">
      <alignment horizontal="center" vertical="center" shrinkToFit="1"/>
    </xf>
    <xf numFmtId="190" fontId="23" fillId="38" borderId="40" xfId="0" applyNumberFormat="1" applyFont="1" applyFill="1" applyBorder="1" applyAlignment="1">
      <alignment horizontal="right" vertical="center" shrinkToFit="1"/>
    </xf>
    <xf numFmtId="190" fontId="23" fillId="38" borderId="43" xfId="0" applyNumberFormat="1" applyFont="1" applyFill="1" applyBorder="1" applyAlignment="1">
      <alignment horizontal="right" vertical="center" shrinkToFit="1"/>
    </xf>
    <xf numFmtId="190" fontId="23" fillId="38" borderId="40" xfId="45" applyNumberFormat="1" applyFont="1" applyFill="1" applyBorder="1" applyAlignment="1" applyProtection="1">
      <alignment horizontal="right" vertical="center" shrinkToFit="1"/>
    </xf>
    <xf numFmtId="190" fontId="23" fillId="38" borderId="15" xfId="45" applyNumberFormat="1" applyFont="1" applyFill="1" applyBorder="1" applyAlignment="1" applyProtection="1">
      <alignment horizontal="right" vertical="center" shrinkToFit="1"/>
    </xf>
    <xf numFmtId="190" fontId="23" fillId="38" borderId="45" xfId="45" applyNumberFormat="1" applyFont="1" applyFill="1" applyBorder="1" applyAlignment="1" applyProtection="1">
      <alignment horizontal="right" vertical="center" shrinkToFit="1"/>
    </xf>
    <xf numFmtId="0" fontId="22" fillId="0" borderId="0" xfId="0" applyFont="1">
      <alignment vertical="center"/>
    </xf>
    <xf numFmtId="0" fontId="20" fillId="0" borderId="0" xfId="0" applyFont="1" applyAlignment="1">
      <alignment horizontal="left" vertical="center"/>
    </xf>
    <xf numFmtId="0" fontId="22" fillId="0" borderId="0" xfId="0" applyFont="1">
      <alignment vertical="center"/>
    </xf>
    <xf numFmtId="0" fontId="28" fillId="33" borderId="27" xfId="0" applyFont="1" applyFill="1" applyBorder="1" applyAlignment="1">
      <alignment horizontal="left" vertical="center"/>
    </xf>
    <xf numFmtId="0" fontId="28" fillId="33" borderId="29" xfId="0" applyFont="1" applyFill="1" applyBorder="1" applyAlignment="1">
      <alignment horizontal="left" vertical="center"/>
    </xf>
    <xf numFmtId="0" fontId="28" fillId="33" borderId="11" xfId="0" applyFont="1" applyFill="1" applyBorder="1" applyAlignment="1">
      <alignment horizontal="left" vertical="center"/>
    </xf>
    <xf numFmtId="0" fontId="23" fillId="0" borderId="0" xfId="0" applyFont="1" applyAlignment="1">
      <alignment horizontal="left" vertical="center"/>
    </xf>
    <xf numFmtId="0" fontId="20" fillId="0" borderId="16"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23" xfId="0" applyFont="1" applyBorder="1" applyAlignment="1" applyProtection="1">
      <alignment vertical="center" wrapText="1"/>
      <protection locked="0"/>
    </xf>
    <xf numFmtId="0" fontId="20" fillId="0" borderId="16" xfId="0" applyFont="1" applyFill="1" applyBorder="1" applyAlignment="1" applyProtection="1">
      <alignment vertical="center" wrapText="1"/>
      <protection locked="0"/>
    </xf>
    <xf numFmtId="0" fontId="20" fillId="34" borderId="0" xfId="0" applyFont="1" applyFill="1" applyBorder="1" applyAlignment="1" applyProtection="1">
      <alignment vertical="center" wrapText="1"/>
      <protection locked="0"/>
    </xf>
    <xf numFmtId="183" fontId="23" fillId="0" borderId="0" xfId="0" applyNumberFormat="1" applyFont="1" applyFill="1" applyBorder="1" applyAlignment="1">
      <alignment vertical="center" shrinkToFit="1"/>
    </xf>
    <xf numFmtId="0" fontId="23" fillId="35" borderId="10" xfId="0" applyFont="1" applyFill="1" applyBorder="1" applyAlignment="1">
      <alignment horizontal="center" vertical="center" shrinkToFit="1"/>
    </xf>
    <xf numFmtId="181" fontId="0" fillId="0" borderId="0" xfId="0" applyNumberFormat="1">
      <alignment vertical="center"/>
    </xf>
    <xf numFmtId="179" fontId="0" fillId="0" borderId="0" xfId="0" applyNumberFormat="1">
      <alignment vertical="center"/>
    </xf>
    <xf numFmtId="181" fontId="0" fillId="0" borderId="58" xfId="0" applyNumberFormat="1" applyBorder="1">
      <alignment vertical="center"/>
    </xf>
    <xf numFmtId="0" fontId="0" fillId="0" borderId="0" xfId="0" applyNumberFormat="1">
      <alignment vertical="center"/>
    </xf>
    <xf numFmtId="0" fontId="35" fillId="0" borderId="0" xfId="0" applyFont="1" applyAlignment="1" applyProtection="1">
      <alignment horizontal="right" vertical="center" shrinkToFit="1"/>
      <protection locked="0"/>
    </xf>
    <xf numFmtId="0" fontId="36" fillId="34" borderId="0" xfId="0" applyFont="1" applyFill="1" applyBorder="1" applyAlignment="1" applyProtection="1">
      <alignment vertical="center" wrapText="1"/>
      <protection locked="0"/>
    </xf>
    <xf numFmtId="0" fontId="36" fillId="34" borderId="20" xfId="0" applyFont="1" applyFill="1" applyBorder="1" applyAlignment="1" applyProtection="1">
      <alignment vertical="center" wrapText="1"/>
      <protection locked="0"/>
    </xf>
    <xf numFmtId="0" fontId="36" fillId="34" borderId="0" xfId="0" applyFont="1" applyFill="1" applyAlignment="1" applyProtection="1">
      <alignment vertical="center" wrapText="1"/>
      <protection locked="0"/>
    </xf>
    <xf numFmtId="0" fontId="40" fillId="34" borderId="15" xfId="0" applyFont="1" applyFill="1" applyBorder="1" applyAlignment="1" applyProtection="1">
      <alignment horizontal="center" vertical="center"/>
      <protection locked="0"/>
    </xf>
    <xf numFmtId="0" fontId="40" fillId="34" borderId="40" xfId="0" applyFont="1" applyFill="1" applyBorder="1" applyAlignment="1" applyProtection="1">
      <alignment horizontal="left" vertical="center" shrinkToFit="1"/>
      <protection locked="0"/>
    </xf>
    <xf numFmtId="183" fontId="40" fillId="34" borderId="40" xfId="0" applyNumberFormat="1" applyFont="1" applyFill="1" applyBorder="1" applyAlignment="1" applyProtection="1">
      <alignment horizontal="left" vertical="center" shrinkToFit="1"/>
      <protection locked="0"/>
    </xf>
    <xf numFmtId="183" fontId="23" fillId="34" borderId="15" xfId="0" applyNumberFormat="1" applyFont="1" applyFill="1" applyBorder="1" applyAlignment="1" applyProtection="1">
      <alignment horizontal="left" vertical="center" shrinkToFit="1"/>
      <protection locked="0"/>
    </xf>
    <xf numFmtId="183" fontId="23" fillId="34" borderId="45" xfId="0" applyNumberFormat="1" applyFont="1" applyFill="1" applyBorder="1" applyAlignment="1" applyProtection="1">
      <alignment horizontal="left" vertical="center" shrinkToFit="1"/>
      <protection locked="0"/>
    </xf>
    <xf numFmtId="176" fontId="40" fillId="34" borderId="40" xfId="0" applyNumberFormat="1" applyFont="1" applyFill="1" applyBorder="1" applyAlignment="1" applyProtection="1">
      <alignment horizontal="right" vertical="center" shrinkToFit="1"/>
      <protection locked="0"/>
    </xf>
    <xf numFmtId="176" fontId="40" fillId="34" borderId="10" xfId="0" applyNumberFormat="1" applyFont="1" applyFill="1" applyBorder="1" applyAlignment="1" applyProtection="1">
      <alignment horizontal="center" vertical="center"/>
      <protection locked="0"/>
    </xf>
    <xf numFmtId="0" fontId="40" fillId="34" borderId="10" xfId="0" applyFont="1" applyFill="1" applyBorder="1" applyAlignment="1" applyProtection="1">
      <alignment horizontal="left" vertical="center" shrinkToFit="1"/>
      <protection locked="0"/>
    </xf>
    <xf numFmtId="176" fontId="40" fillId="34" borderId="10" xfId="0" applyNumberFormat="1" applyFont="1" applyFill="1" applyBorder="1" applyAlignment="1" applyProtection="1">
      <alignment horizontal="right" vertical="center" shrinkToFit="1"/>
      <protection locked="0"/>
    </xf>
    <xf numFmtId="183" fontId="40" fillId="35" borderId="10" xfId="0" applyNumberFormat="1" applyFont="1" applyFill="1" applyBorder="1" applyAlignment="1">
      <alignment horizontal="right" vertical="center"/>
    </xf>
    <xf numFmtId="176" fontId="40" fillId="35" borderId="10" xfId="0" applyNumberFormat="1" applyFont="1" applyFill="1" applyBorder="1" applyAlignment="1">
      <alignment horizontal="right" vertical="center"/>
    </xf>
    <xf numFmtId="0" fontId="20" fillId="0" borderId="0" xfId="0" applyFont="1" applyFill="1" applyAlignment="1">
      <alignment vertical="center"/>
    </xf>
    <xf numFmtId="0" fontId="22" fillId="0" borderId="0" xfId="0" applyFont="1">
      <alignment vertical="center"/>
    </xf>
    <xf numFmtId="0" fontId="20" fillId="0" borderId="0" xfId="0" applyFont="1" applyAlignment="1">
      <alignment horizontal="left" vertical="center"/>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35"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2" fillId="0" borderId="0" xfId="0" applyFont="1" applyAlignment="1">
      <alignment horizontal="right" vertical="center"/>
    </xf>
    <xf numFmtId="0" fontId="35" fillId="0" borderId="0" xfId="0" applyFont="1" applyAlignment="1" applyProtection="1">
      <alignment horizontal="center" vertical="center" shrinkToFit="1"/>
      <protection locked="0"/>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6" xfId="0" applyFont="1" applyBorder="1" applyAlignment="1">
      <alignment horizontal="left" vertical="center" wrapText="1"/>
    </xf>
    <xf numFmtId="0" fontId="20" fillId="0" borderId="0"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18" xfId="0"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22" fillId="0" borderId="0" xfId="0" applyFont="1" applyAlignment="1">
      <alignment horizontal="left" vertical="center"/>
    </xf>
    <xf numFmtId="0" fontId="22" fillId="0" borderId="20" xfId="0" applyFont="1" applyBorder="1" applyAlignment="1">
      <alignment horizontal="left" vertical="center"/>
    </xf>
    <xf numFmtId="0" fontId="20" fillId="0" borderId="21"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36" fillId="34" borderId="15" xfId="0" applyFont="1" applyFill="1" applyBorder="1" applyAlignment="1" applyProtection="1">
      <alignment horizontal="left" vertical="top" wrapText="1"/>
      <protection locked="0"/>
    </xf>
    <xf numFmtId="0" fontId="20" fillId="34" borderId="15" xfId="0" applyFont="1" applyFill="1" applyBorder="1" applyAlignment="1" applyProtection="1">
      <alignment horizontal="left" vertical="top" wrapText="1"/>
      <protection locked="0"/>
    </xf>
    <xf numFmtId="0" fontId="20" fillId="0" borderId="15" xfId="0" applyFont="1" applyBorder="1" applyAlignment="1" applyProtection="1">
      <alignment horizontal="center" vertical="center" wrapText="1"/>
      <protection locked="0"/>
    </xf>
    <xf numFmtId="0" fontId="36" fillId="34" borderId="21" xfId="0" applyFont="1" applyFill="1" applyBorder="1" applyAlignment="1">
      <alignment horizontal="left" vertical="top" wrapText="1"/>
    </xf>
    <xf numFmtId="0" fontId="36" fillId="34" borderId="20" xfId="0" applyFont="1" applyFill="1" applyBorder="1" applyAlignment="1">
      <alignment horizontal="left" vertical="top" wrapText="1"/>
    </xf>
    <xf numFmtId="0" fontId="36" fillId="34" borderId="22" xfId="0" applyFont="1" applyFill="1" applyBorder="1" applyAlignment="1">
      <alignment horizontal="left" vertical="top" wrapText="1"/>
    </xf>
    <xf numFmtId="0" fontId="36" fillId="34" borderId="16" xfId="0" applyFont="1" applyFill="1" applyBorder="1" applyAlignment="1">
      <alignment horizontal="left" vertical="top" wrapText="1"/>
    </xf>
    <xf numFmtId="0" fontId="36" fillId="34" borderId="0" xfId="0" applyFont="1" applyFill="1" applyBorder="1" applyAlignment="1">
      <alignment horizontal="left" vertical="top" wrapText="1"/>
    </xf>
    <xf numFmtId="0" fontId="36" fillId="34" borderId="23" xfId="0" applyFont="1" applyFill="1" applyBorder="1" applyAlignment="1">
      <alignment horizontal="left" vertical="top" wrapText="1"/>
    </xf>
    <xf numFmtId="0" fontId="36" fillId="34" borderId="24" xfId="0" applyFont="1" applyFill="1" applyBorder="1" applyAlignment="1">
      <alignment horizontal="left" vertical="top" wrapText="1"/>
    </xf>
    <xf numFmtId="0" fontId="36" fillId="34" borderId="25" xfId="0" applyFont="1" applyFill="1" applyBorder="1" applyAlignment="1">
      <alignment horizontal="left" vertical="top" wrapText="1"/>
    </xf>
    <xf numFmtId="0" fontId="36" fillId="34" borderId="26" xfId="0" applyFont="1" applyFill="1" applyBorder="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0" fillId="0" borderId="15" xfId="0" applyFont="1" applyBorder="1" applyAlignment="1">
      <alignment horizontal="left" vertical="center" wrapText="1"/>
    </xf>
    <xf numFmtId="0" fontId="37" fillId="0" borderId="15" xfId="0" applyFont="1" applyBorder="1" applyAlignment="1" applyProtection="1">
      <alignment horizontal="center" vertical="center" wrapText="1"/>
      <protection locked="0"/>
    </xf>
    <xf numFmtId="0" fontId="20" fillId="0" borderId="15" xfId="0" applyFont="1" applyBorder="1" applyAlignment="1">
      <alignment horizontal="left" vertical="center" shrinkToFit="1"/>
    </xf>
    <xf numFmtId="0" fontId="20" fillId="0" borderId="15" xfId="0" applyFont="1" applyBorder="1" applyAlignment="1">
      <alignment horizontal="left" vertical="center"/>
    </xf>
    <xf numFmtId="49" fontId="35" fillId="0" borderId="17" xfId="0" applyNumberFormat="1" applyFont="1" applyBorder="1" applyAlignment="1" applyProtection="1">
      <alignment horizontal="left" vertical="center" shrinkToFit="1"/>
      <protection locked="0"/>
    </xf>
    <xf numFmtId="49" fontId="35" fillId="0" borderId="18" xfId="0" applyNumberFormat="1" applyFont="1" applyBorder="1" applyAlignment="1" applyProtection="1">
      <alignment horizontal="left" vertical="center" shrinkToFit="1"/>
      <protection locked="0"/>
    </xf>
    <xf numFmtId="49" fontId="35" fillId="0" borderId="19" xfId="0" applyNumberFormat="1" applyFont="1" applyBorder="1" applyAlignment="1" applyProtection="1">
      <alignment horizontal="left" vertical="center" shrinkToFit="1"/>
      <protection locked="0"/>
    </xf>
    <xf numFmtId="0" fontId="20" fillId="0" borderId="15" xfId="0" applyFont="1" applyBorder="1" applyAlignment="1">
      <alignment horizontal="center" vertical="center" wrapText="1" shrinkToFit="1"/>
    </xf>
    <xf numFmtId="0" fontId="20" fillId="0" borderId="15" xfId="0" applyFont="1" applyBorder="1" applyAlignment="1">
      <alignment horizontal="center" vertical="center" shrinkToFit="1"/>
    </xf>
    <xf numFmtId="0" fontId="27" fillId="0" borderId="15" xfId="0" applyFont="1" applyBorder="1" applyAlignment="1">
      <alignment horizontal="left" vertical="center" wrapText="1"/>
    </xf>
    <xf numFmtId="49" fontId="35" fillId="0" borderId="15" xfId="0" applyNumberFormat="1" applyFont="1" applyBorder="1" applyAlignment="1" applyProtection="1">
      <alignment horizontal="left" vertical="center" shrinkToFit="1"/>
      <protection locked="0"/>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6" xfId="0" applyFont="1" applyBorder="1" applyAlignment="1">
      <alignment horizontal="center" vertical="center" wrapText="1"/>
    </xf>
    <xf numFmtId="0" fontId="39" fillId="0" borderId="21" xfId="0" applyFont="1" applyBorder="1" applyAlignment="1" applyProtection="1">
      <alignment horizontal="center" vertical="center" wrapText="1" shrinkToFit="1"/>
      <protection locked="0"/>
    </xf>
    <xf numFmtId="0" fontId="39" fillId="0" borderId="20" xfId="0" applyFont="1" applyBorder="1" applyAlignment="1" applyProtection="1">
      <alignment horizontal="center" vertical="center" wrapText="1" shrinkToFit="1"/>
      <protection locked="0"/>
    </xf>
    <xf numFmtId="0" fontId="39" fillId="0" borderId="22" xfId="0" applyFont="1" applyBorder="1" applyAlignment="1" applyProtection="1">
      <alignment horizontal="center" vertical="center" wrapText="1" shrinkToFit="1"/>
      <protection locked="0"/>
    </xf>
    <xf numFmtId="0" fontId="39" fillId="0" borderId="24" xfId="0" applyFont="1" applyBorder="1" applyAlignment="1" applyProtection="1">
      <alignment horizontal="center" vertical="center" wrapText="1" shrinkToFit="1"/>
      <protection locked="0"/>
    </xf>
    <xf numFmtId="0" fontId="39" fillId="0" borderId="25" xfId="0" applyFont="1" applyBorder="1" applyAlignment="1" applyProtection="1">
      <alignment horizontal="center" vertical="center" wrapText="1" shrinkToFit="1"/>
      <protection locked="0"/>
    </xf>
    <xf numFmtId="0" fontId="39" fillId="0" borderId="26" xfId="0" applyFont="1" applyBorder="1" applyAlignment="1" applyProtection="1">
      <alignment horizontal="center" vertical="center" wrapText="1" shrinkToFit="1"/>
      <protection locked="0"/>
    </xf>
    <xf numFmtId="0" fontId="20" fillId="0" borderId="25" xfId="0" applyFont="1" applyBorder="1" applyAlignment="1">
      <alignment horizontal="left" vertical="center"/>
    </xf>
    <xf numFmtId="0" fontId="20"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39" borderId="21" xfId="0" applyFont="1" applyFill="1" applyBorder="1" applyAlignment="1">
      <alignment horizontal="left" vertical="center" wrapText="1" shrinkToFit="1"/>
    </xf>
    <xf numFmtId="0" fontId="20" fillId="39" borderId="20" xfId="0" applyFont="1" applyFill="1" applyBorder="1" applyAlignment="1">
      <alignment horizontal="left" vertical="center" wrapText="1" shrinkToFit="1"/>
    </xf>
    <xf numFmtId="0" fontId="20" fillId="39" borderId="22" xfId="0" applyFont="1" applyFill="1" applyBorder="1" applyAlignment="1">
      <alignment horizontal="left" vertical="center" wrapText="1" shrinkToFit="1"/>
    </xf>
    <xf numFmtId="0" fontId="20" fillId="39" borderId="16"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3" xfId="0" applyFont="1" applyFill="1" applyBorder="1" applyAlignment="1">
      <alignment horizontal="left" vertical="center" wrapText="1" shrinkToFit="1"/>
    </xf>
    <xf numFmtId="0" fontId="37" fillId="0" borderId="15" xfId="0" applyFont="1" applyBorder="1" applyAlignment="1" applyProtection="1">
      <alignment horizontal="center" vertical="center" shrinkToFit="1"/>
      <protection locked="0"/>
    </xf>
    <xf numFmtId="187" fontId="22" fillId="35" borderId="15" xfId="0" applyNumberFormat="1" applyFont="1" applyFill="1" applyBorder="1" applyAlignment="1">
      <alignment horizontal="center" vertical="center" shrinkToFit="1"/>
    </xf>
    <xf numFmtId="188" fontId="22" fillId="35" borderId="21"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shrinkToFit="1"/>
    </xf>
    <xf numFmtId="0" fontId="22" fillId="0" borderId="21"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shrinkToFit="1"/>
    </xf>
    <xf numFmtId="187" fontId="22" fillId="35" borderId="0" xfId="0" applyNumberFormat="1" applyFont="1" applyFill="1" applyAlignment="1">
      <alignment horizontal="center" vertical="center" shrinkToFit="1"/>
    </xf>
    <xf numFmtId="187"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188" fontId="22" fillId="35" borderId="17" xfId="0" applyNumberFormat="1" applyFont="1" applyFill="1" applyBorder="1" applyAlignment="1">
      <alignment horizontal="center" vertical="center" shrinkToFit="1"/>
    </xf>
    <xf numFmtId="188" fontId="22" fillId="35" borderId="18"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xf>
    <xf numFmtId="188" fontId="22" fillId="35" borderId="25" xfId="0" applyNumberFormat="1" applyFont="1" applyFill="1" applyBorder="1" applyAlignment="1">
      <alignment horizontal="center" vertical="center"/>
    </xf>
    <xf numFmtId="176" fontId="22" fillId="35" borderId="15" xfId="0" applyNumberFormat="1" applyFont="1" applyFill="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7" fillId="0" borderId="17"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6" fillId="0" borderId="15" xfId="0" applyFont="1" applyBorder="1" applyAlignment="1">
      <alignment horizontal="left" vertical="distributed" wrapText="1"/>
    </xf>
    <xf numFmtId="0" fontId="25" fillId="0" borderId="0" xfId="0" applyFont="1" applyAlignment="1">
      <alignment horizontal="left" vertical="center"/>
    </xf>
    <xf numFmtId="0" fontId="25" fillId="0" borderId="25" xfId="0" applyFont="1" applyBorder="1" applyAlignment="1">
      <alignment horizontal="center"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177" fontId="22" fillId="0" borderId="18" xfId="0" applyNumberFormat="1" applyFont="1" applyBorder="1" applyAlignment="1" applyProtection="1">
      <alignment horizontal="center" vertical="center" shrinkToFit="1"/>
      <protection locked="0"/>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5" xfId="0" applyFont="1" applyBorder="1" applyAlignment="1">
      <alignment horizontal="center" vertical="center"/>
    </xf>
    <xf numFmtId="0" fontId="35" fillId="0" borderId="21"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2" xfId="0" applyFont="1" applyBorder="1" applyAlignment="1">
      <alignment horizontal="center" vertical="center" shrinkToFit="1"/>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35" fillId="0" borderId="16" xfId="0" applyFont="1" applyBorder="1" applyAlignment="1">
      <alignment horizontal="center" vertical="center" shrinkToFit="1"/>
    </xf>
    <xf numFmtId="0" fontId="35" fillId="0" borderId="0" xfId="0" applyFont="1" applyAlignment="1">
      <alignment horizontal="center" vertical="center" shrinkToFit="1"/>
    </xf>
    <xf numFmtId="0" fontId="35" fillId="0" borderId="23" xfId="0" applyFont="1" applyBorder="1" applyAlignment="1">
      <alignment horizontal="center" vertical="center" shrinkToFit="1"/>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6"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Alignment="1">
      <alignment horizontal="center" vertical="center"/>
    </xf>
    <xf numFmtId="0" fontId="28" fillId="33" borderId="27" xfId="0" applyFont="1" applyFill="1" applyBorder="1" applyAlignment="1">
      <alignment horizontal="center" vertical="center"/>
    </xf>
    <xf numFmtId="0" fontId="28" fillId="33" borderId="11" xfId="0" applyFont="1" applyFill="1" applyBorder="1" applyAlignment="1">
      <alignment horizontal="center" vertical="center"/>
    </xf>
    <xf numFmtId="0" fontId="23" fillId="0" borderId="17" xfId="0" applyFont="1" applyBorder="1" applyAlignment="1">
      <alignment horizontal="center" vertical="center"/>
    </xf>
    <xf numFmtId="0" fontId="23" fillId="0" borderId="36"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9"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38" borderId="52" xfId="0" applyFont="1" applyFill="1" applyBorder="1" applyAlignment="1">
      <alignment horizontal="left" vertical="center" shrinkToFit="1"/>
    </xf>
    <xf numFmtId="0" fontId="23" fillId="38" borderId="31" xfId="0" applyFont="1" applyFill="1" applyBorder="1" applyAlignment="1">
      <alignment horizontal="left" vertical="center" shrinkToFit="1"/>
    </xf>
    <xf numFmtId="0" fontId="23" fillId="38" borderId="37" xfId="0" applyFont="1" applyFill="1" applyBorder="1" applyAlignment="1">
      <alignment horizontal="left" vertical="center" shrinkToFit="1"/>
    </xf>
    <xf numFmtId="0" fontId="23" fillId="38" borderId="16"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3" xfId="0" applyFont="1" applyFill="1" applyBorder="1" applyAlignment="1">
      <alignment horizontal="left" vertical="center" shrinkToFit="1"/>
    </xf>
    <xf numFmtId="0" fontId="28" fillId="33" borderId="27" xfId="0" applyFont="1" applyFill="1" applyBorder="1" applyAlignment="1">
      <alignment horizontal="left" vertical="center"/>
    </xf>
    <xf numFmtId="0" fontId="28" fillId="33" borderId="29" xfId="0" applyFont="1" applyFill="1" applyBorder="1" applyAlignment="1">
      <alignment horizontal="left" vertical="center"/>
    </xf>
    <xf numFmtId="0" fontId="28" fillId="33" borderId="11" xfId="0" applyFont="1" applyFill="1" applyBorder="1" applyAlignment="1">
      <alignment horizontal="left" vertical="center"/>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40" fillId="34" borderId="35"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28" xfId="0" applyFont="1" applyFill="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0" fontId="23" fillId="34" borderId="30" xfId="0" applyFont="1" applyFill="1" applyBorder="1" applyAlignment="1" applyProtection="1">
      <alignment horizontal="left" vertical="top" wrapText="1"/>
      <protection locked="0"/>
    </xf>
    <xf numFmtId="0" fontId="23" fillId="34" borderId="32" xfId="0" applyFont="1" applyFill="1" applyBorder="1" applyAlignment="1" applyProtection="1">
      <alignment horizontal="left" vertical="top" wrapText="1"/>
      <protection locked="0"/>
    </xf>
    <xf numFmtId="0" fontId="23" fillId="34" borderId="12" xfId="0" applyFont="1" applyFill="1" applyBorder="1" applyAlignment="1" applyProtection="1">
      <alignment horizontal="left" vertical="top" wrapText="1"/>
      <protection locked="0"/>
    </xf>
    <xf numFmtId="176" fontId="23" fillId="35" borderId="27"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27"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27" xfId="0" applyFont="1" applyBorder="1" applyAlignment="1">
      <alignment horizontal="center" vertical="center"/>
    </xf>
    <xf numFmtId="0" fontId="23" fillId="0" borderId="11" xfId="0" applyFont="1" applyBorder="1" applyAlignment="1">
      <alignment horizontal="center" vertical="center"/>
    </xf>
    <xf numFmtId="0" fontId="20" fillId="0" borderId="0" xfId="0" applyFont="1" applyAlignment="1" applyProtection="1">
      <alignment vertical="distributed" shrinkToFit="1"/>
      <protection locked="0"/>
    </xf>
    <xf numFmtId="0" fontId="20" fillId="0" borderId="0" xfId="0" applyFont="1" applyAlignment="1" applyProtection="1">
      <alignment vertical="center" shrinkToFit="1"/>
      <protection locked="0"/>
    </xf>
    <xf numFmtId="0" fontId="20" fillId="0" borderId="0" xfId="0" applyFont="1" applyAlignment="1" applyProtection="1">
      <alignment horizontal="center" vertical="center" shrinkToFit="1"/>
      <protection locked="0"/>
    </xf>
    <xf numFmtId="0" fontId="20" fillId="34" borderId="0" xfId="0" applyFont="1" applyFill="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8">
    <dxf>
      <fill>
        <patternFill>
          <bgColor theme="7" tint="0.79998168889431442"/>
        </patternFill>
      </fill>
    </dxf>
    <dxf>
      <fill>
        <patternFill>
          <bgColor theme="7" tint="0.79998168889431442"/>
        </patternFill>
      </fill>
    </dxf>
    <dxf>
      <numFmt numFmtId="0" formatCode="General"/>
    </dxf>
    <dxf>
      <numFmt numFmtId="0" formatCode="General"/>
    </dxf>
    <dxf>
      <numFmt numFmtId="0" formatCode="General"/>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21771</xdr:colOff>
      <xdr:row>5</xdr:row>
      <xdr:rowOff>174171</xdr:rowOff>
    </xdr:from>
    <xdr:to>
      <xdr:col>14</xdr:col>
      <xdr:colOff>41543</xdr:colOff>
      <xdr:row>5</xdr:row>
      <xdr:rowOff>174171</xdr:rowOff>
    </xdr:to>
    <xdr:cxnSp macro="">
      <xdr:nvCxnSpPr>
        <xdr:cNvPr id="2" name="直線矢印コネクタ 1">
          <a:extLst>
            <a:ext uri="{FF2B5EF4-FFF2-40B4-BE49-F238E27FC236}">
              <a16:creationId xmlns:a16="http://schemas.microsoft.com/office/drawing/2014/main" id="{00000000-0008-0000-0300-000003000000}"/>
            </a:ext>
          </a:extLst>
        </xdr:cNvPr>
        <xdr:cNvCxnSpPr/>
      </xdr:nvCxnSpPr>
      <xdr:spPr bwMode="auto">
        <a:xfrm>
          <a:off x="2732314" y="1328057"/>
          <a:ext cx="2266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56243</xdr:colOff>
      <xdr:row>6</xdr:row>
      <xdr:rowOff>161471</xdr:rowOff>
    </xdr:from>
    <xdr:to>
      <xdr:col>16</xdr:col>
      <xdr:colOff>99785</xdr:colOff>
      <xdr:row>6</xdr:row>
      <xdr:rowOff>161471</xdr:rowOff>
    </xdr:to>
    <xdr:cxnSp macro="">
      <xdr:nvCxnSpPr>
        <xdr:cNvPr id="3" name="直線矢印コネクタ 2">
          <a:extLst>
            <a:ext uri="{FF2B5EF4-FFF2-40B4-BE49-F238E27FC236}">
              <a16:creationId xmlns:a16="http://schemas.microsoft.com/office/drawing/2014/main" id="{00000000-0008-0000-0300-000004000000}"/>
            </a:ext>
          </a:extLst>
        </xdr:cNvPr>
        <xdr:cNvCxnSpPr/>
      </xdr:nvCxnSpPr>
      <xdr:spPr bwMode="auto">
        <a:xfrm>
          <a:off x="2973614" y="1696357"/>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170543</xdr:colOff>
      <xdr:row>7</xdr:row>
      <xdr:rowOff>186871</xdr:rowOff>
    </xdr:from>
    <xdr:to>
      <xdr:col>17</xdr:col>
      <xdr:colOff>7257</xdr:colOff>
      <xdr:row>7</xdr:row>
      <xdr:rowOff>186871</xdr:rowOff>
    </xdr:to>
    <xdr:cxnSp macro="">
      <xdr:nvCxnSpPr>
        <xdr:cNvPr id="4" name="直線矢印コネクタ 3">
          <a:extLst>
            <a:ext uri="{FF2B5EF4-FFF2-40B4-BE49-F238E27FC236}">
              <a16:creationId xmlns:a16="http://schemas.microsoft.com/office/drawing/2014/main" id="{00000000-0008-0000-0300-000005000000}"/>
            </a:ext>
          </a:extLst>
        </xdr:cNvPr>
        <xdr:cNvCxnSpPr/>
      </xdr:nvCxnSpPr>
      <xdr:spPr bwMode="auto">
        <a:xfrm>
          <a:off x="3087914" y="2102757"/>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141514</xdr:colOff>
      <xdr:row>8</xdr:row>
      <xdr:rowOff>161471</xdr:rowOff>
    </xdr:from>
    <xdr:to>
      <xdr:col>17</xdr:col>
      <xdr:colOff>39157</xdr:colOff>
      <xdr:row>8</xdr:row>
      <xdr:rowOff>161471</xdr:rowOff>
    </xdr:to>
    <xdr:cxnSp macro="">
      <xdr:nvCxnSpPr>
        <xdr:cNvPr id="5" name="直線矢印コネクタ 4">
          <a:extLst>
            <a:ext uri="{FF2B5EF4-FFF2-40B4-BE49-F238E27FC236}">
              <a16:creationId xmlns:a16="http://schemas.microsoft.com/office/drawing/2014/main" id="{00000000-0008-0000-0300-000006000000}"/>
            </a:ext>
          </a:extLst>
        </xdr:cNvPr>
        <xdr:cNvCxnSpPr/>
      </xdr:nvCxnSpPr>
      <xdr:spPr bwMode="auto">
        <a:xfrm>
          <a:off x="3265714" y="2458357"/>
          <a:ext cx="3113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188685</xdr:colOff>
      <xdr:row>10</xdr:row>
      <xdr:rowOff>161471</xdr:rowOff>
    </xdr:from>
    <xdr:to>
      <xdr:col>17</xdr:col>
      <xdr:colOff>185157</xdr:colOff>
      <xdr:row>10</xdr:row>
      <xdr:rowOff>161471</xdr:rowOff>
    </xdr:to>
    <xdr:cxnSp macro="">
      <xdr:nvCxnSpPr>
        <xdr:cNvPr id="6" name="直線矢印コネクタ 5">
          <a:extLst>
            <a:ext uri="{FF2B5EF4-FFF2-40B4-BE49-F238E27FC236}">
              <a16:creationId xmlns:a16="http://schemas.microsoft.com/office/drawing/2014/main" id="{00000000-0008-0000-0300-000008000000}"/>
            </a:ext>
          </a:extLst>
        </xdr:cNvPr>
        <xdr:cNvCxnSpPr/>
      </xdr:nvCxnSpPr>
      <xdr:spPr bwMode="auto">
        <a:xfrm>
          <a:off x="3519714" y="3220357"/>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112485</xdr:colOff>
      <xdr:row>9</xdr:row>
      <xdr:rowOff>174171</xdr:rowOff>
    </xdr:from>
    <xdr:to>
      <xdr:col>17</xdr:col>
      <xdr:colOff>108957</xdr:colOff>
      <xdr:row>9</xdr:row>
      <xdr:rowOff>174171</xdr:rowOff>
    </xdr:to>
    <xdr:cxnSp macro="">
      <xdr:nvCxnSpPr>
        <xdr:cNvPr id="7" name="直線矢印コネクタ 6">
          <a:extLst>
            <a:ext uri="{FF2B5EF4-FFF2-40B4-BE49-F238E27FC236}">
              <a16:creationId xmlns:a16="http://schemas.microsoft.com/office/drawing/2014/main" id="{00000000-0008-0000-0300-000009000000}"/>
            </a:ext>
          </a:extLst>
        </xdr:cNvPr>
        <xdr:cNvCxnSpPr/>
      </xdr:nvCxnSpPr>
      <xdr:spPr bwMode="auto">
        <a:xfrm>
          <a:off x="3443514" y="2852057"/>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870215" y="1468483"/>
          <a:ext cx="1981200" cy="38698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875445" y="5559784"/>
          <a:ext cx="1981200" cy="12851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29871" y="7840981"/>
          <a:ext cx="2016000" cy="118844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865840" y="7056123"/>
          <a:ext cx="1981200" cy="69341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870960" y="714936"/>
          <a:ext cx="1981200" cy="53519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161364</xdr:colOff>
      <xdr:row>21</xdr:row>
      <xdr:rowOff>96371</xdr:rowOff>
    </xdr:from>
    <xdr:to>
      <xdr:col>8</xdr:col>
      <xdr:colOff>4034</xdr:colOff>
      <xdr:row>23</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851224" y="5262731"/>
          <a:ext cx="305831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156934" y="679077"/>
          <a:ext cx="150258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52718" y="1106691"/>
          <a:ext cx="187110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9699;&#28201;&#26262;&#21270;&#23550;&#31574;/&#9670;05%20&#20104;&#31639;/&#9733;R6&#24180;&#24230;/07_&#9733;&#21033;&#23376;&#35036;&#32102;/06_&#35201;&#32177;/03_&#27096;&#24335;/01_&#27096;&#24335;_&#21033;&#23376;&#35036;&#32102;&#37329;&#20132;&#20184;&#30003;&#35531;&#26360;&#21450;&#12403;&#28155;&#20184;&#27096;&#24335;&#65288;&#38598;&#35336;&#34920;&#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別紙1-1"/>
      <sheetName val="別紙1-2"/>
      <sheetName val="別紙2"/>
      <sheetName val="添付1"/>
      <sheetName val="添付2"/>
      <sheetName val="添付3"/>
      <sheetName val="添付4"/>
      <sheetName val="集計用"/>
    </sheetNames>
    <sheetDataSet>
      <sheetData sheetId="0"/>
      <sheetData sheetId="1"/>
      <sheetData sheetId="2"/>
      <sheetData sheetId="3"/>
      <sheetData sheetId="4"/>
      <sheetData sheetId="5">
        <row r="3">
          <cell r="G3">
            <v>0</v>
          </cell>
        </row>
      </sheetData>
      <sheetData sheetId="6"/>
      <sheetData sheetId="7"/>
      <sheetData sheetId="8"/>
    </sheetDataSet>
  </externalBook>
</externalLink>
</file>

<file path=xl/tables/table1.xml><?xml version="1.0" encoding="utf-8"?>
<table xmlns="http://schemas.openxmlformats.org/spreadsheetml/2006/main" id="1" name="テーブル2" displayName="テーブル2" ref="A1:W2" totalsRowShown="0" headerRowDxfId="11">
  <autoFilter ref="A1:W2"/>
  <tableColumns count="23">
    <tableColumn id="1" name="融資額_x000a_(千円)" dataDxfId="10">
      <calculatedColumnFormula>様式3!I23</calculatedColumnFormula>
    </tableColumn>
    <tableColumn id="2" name="受付番号_x000a_（内部用）"/>
    <tableColumn id="3" name="管理番号"/>
    <tableColumn id="4" name="受付日"/>
    <tableColumn id="5" name="受信時刻_x000a_（最終）"/>
    <tableColumn id="6" name="受付方法"/>
    <tableColumn id="7" name="申請者">
      <calculatedColumnFormula>様式3!O7</calculatedColumnFormula>
    </tableColumn>
    <tableColumn id="8" name="住所">
      <calculatedColumnFormula>様式3!O6</calculatedColumnFormula>
    </tableColumn>
    <tableColumn id="9" name="代表者職">
      <calculatedColumnFormula>様式3!O8</calculatedColumnFormula>
    </tableColumn>
    <tableColumn id="10" name="氏名">
      <calculatedColumnFormula>様式3!S8</calculatedColumnFormula>
    </tableColumn>
    <tableColumn id="12" name="区分">
      <calculatedColumnFormula>IF(B15&lt;50,"低圧","高圧")</calculatedColumnFormula>
    </tableColumn>
    <tableColumn id="13" name="導入設備の仕様_x000a_発電出力（kW)" dataDxfId="9">
      <calculatedColumnFormula>添付2!G3</calculatedColumnFormula>
    </tableColumn>
    <tableColumn id="14" name="導入設備の仕様_x000a_蓄電容量(kWh）" dataDxfId="8">
      <calculatedColumnFormula>添付2!G21</calculatedColumnFormula>
    </tableColumn>
    <tableColumn id="15" name="業種">
      <calculatedColumnFormula>'別紙1-1'!V13</calculatedColumnFormula>
    </tableColumn>
    <tableColumn id="20" name="パネルの設置場所事業所名" dataDxfId="7">
      <calculatedColumnFormula>'別紙1-1'!G13:Q13</calculatedColumnFormula>
    </tableColumn>
    <tableColumn id="21" name="パネルの設置場所住所" dataDxfId="6">
      <calculatedColumnFormula>'別紙1-1'!H13:R13</calculatedColumnFormula>
    </tableColumn>
    <tableColumn id="22" name="電話">
      <calculatedColumnFormula>ASC(様式3!M41)</calculatedColumnFormula>
    </tableColumn>
    <tableColumn id="23" name="FAX">
      <calculatedColumnFormula>ASC(様式3!U41)</calculatedColumnFormula>
    </tableColumn>
    <tableColumn id="24" name="E-mail" dataDxfId="5">
      <calculatedColumnFormula>様式3!M42&amp;"@"&amp;様式3!T42</calculatedColumnFormula>
    </tableColumn>
    <tableColumn id="25" name="事務担当者_x000a_所属" dataDxfId="4">
      <calculatedColumnFormula>様式3!M39</calculatedColumnFormula>
    </tableColumn>
    <tableColumn id="26" name="事務担当者_x000a_氏名" dataDxfId="3">
      <calculatedColumnFormula>様式3!M40</calculatedColumnFormula>
    </tableColumn>
    <tableColumn id="27" name="郵便番号">
      <calculatedColumnFormula>ASC(様式3!N36&amp;様式3!P36&amp;様式3!Q36)</calculatedColumnFormula>
    </tableColumn>
    <tableColumn id="28" name="事務担当者住所" dataDxfId="2">
      <calculatedColumnFormula>様式3!M37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H39"/>
  <sheetViews>
    <sheetView showGridLines="0" view="pageBreakPreview" topLeftCell="A11" zoomScaleNormal="100" zoomScaleSheetLayoutView="100" workbookViewId="0">
      <selection activeCell="A18" sqref="A18:Z18"/>
    </sheetView>
  </sheetViews>
  <sheetFormatPr defaultColWidth="3" defaultRowHeight="18" customHeight="1" x14ac:dyDescent="0.45"/>
  <cols>
    <col min="1" max="16384" width="3" style="3"/>
  </cols>
  <sheetData>
    <row r="1" spans="1:29" ht="18" customHeight="1" x14ac:dyDescent="0.45">
      <c r="A1" s="1" t="s">
        <v>185</v>
      </c>
    </row>
    <row r="2" spans="1:29" ht="18" customHeight="1" x14ac:dyDescent="0.45">
      <c r="A2" s="138"/>
      <c r="B2" s="139"/>
      <c r="T2" s="91" t="s">
        <v>6</v>
      </c>
      <c r="U2" s="120">
        <v>6</v>
      </c>
      <c r="V2" s="91" t="s">
        <v>7</v>
      </c>
      <c r="W2" s="120" t="s">
        <v>251</v>
      </c>
      <c r="X2" s="91" t="s">
        <v>5</v>
      </c>
      <c r="Y2" s="120" t="s">
        <v>251</v>
      </c>
      <c r="Z2" s="91" t="s">
        <v>4</v>
      </c>
    </row>
    <row r="3" spans="1:29" ht="18" customHeight="1" x14ac:dyDescent="0.45">
      <c r="A3" s="2"/>
    </row>
    <row r="4" spans="1:29" ht="18" customHeight="1" x14ac:dyDescent="0.45">
      <c r="A4" s="92" t="s">
        <v>0</v>
      </c>
    </row>
    <row r="5" spans="1:29" ht="18" customHeight="1" x14ac:dyDescent="0.45">
      <c r="A5" s="1"/>
    </row>
    <row r="6" spans="1:29" ht="18" customHeight="1" x14ac:dyDescent="0.45">
      <c r="A6" s="1"/>
    </row>
    <row r="7" spans="1:29" ht="18" customHeight="1" x14ac:dyDescent="0.45">
      <c r="A7" s="143" t="s">
        <v>186</v>
      </c>
      <c r="B7" s="143"/>
      <c r="C7" s="143"/>
      <c r="D7" s="143"/>
      <c r="E7" s="143"/>
      <c r="F7" s="143"/>
      <c r="G7" s="143"/>
      <c r="H7" s="143"/>
      <c r="I7" s="143"/>
      <c r="J7" s="3" t="s">
        <v>3</v>
      </c>
      <c r="O7" s="142" t="s">
        <v>252</v>
      </c>
      <c r="P7" s="142"/>
      <c r="Q7" s="142"/>
      <c r="R7" s="142"/>
      <c r="S7" s="142"/>
      <c r="T7" s="142"/>
      <c r="U7" s="142"/>
      <c r="V7" s="142"/>
      <c r="W7" s="142"/>
      <c r="X7" s="142"/>
      <c r="Y7" s="142"/>
      <c r="Z7" s="142"/>
    </row>
    <row r="8" spans="1:29" ht="18" customHeight="1" x14ac:dyDescent="0.45">
      <c r="A8" s="4" t="s">
        <v>1</v>
      </c>
      <c r="J8" s="3" t="s">
        <v>2</v>
      </c>
      <c r="O8" s="142" t="s">
        <v>253</v>
      </c>
      <c r="P8" s="142"/>
      <c r="Q8" s="142"/>
      <c r="R8" s="142"/>
      <c r="S8" s="142"/>
      <c r="T8" s="142"/>
      <c r="U8" s="142"/>
      <c r="V8" s="142"/>
      <c r="W8" s="142"/>
      <c r="X8" s="142"/>
      <c r="Y8" s="142"/>
      <c r="Z8" s="142"/>
    </row>
    <row r="9" spans="1:29" ht="18" customHeight="1" x14ac:dyDescent="0.45">
      <c r="A9" s="4"/>
      <c r="B9" s="144" t="s">
        <v>148</v>
      </c>
      <c r="C9" s="144"/>
      <c r="D9" s="144"/>
      <c r="E9" s="144"/>
      <c r="F9" s="144"/>
      <c r="G9" s="144"/>
      <c r="H9" s="144"/>
      <c r="I9" s="144"/>
      <c r="J9" s="144"/>
      <c r="K9" s="144"/>
      <c r="L9" s="144"/>
      <c r="M9" s="144"/>
      <c r="O9" s="145" t="s">
        <v>254</v>
      </c>
      <c r="P9" s="145"/>
      <c r="Q9" s="145"/>
      <c r="R9" s="145"/>
      <c r="S9" s="142" t="s">
        <v>255</v>
      </c>
      <c r="T9" s="142"/>
      <c r="U9" s="142"/>
      <c r="V9" s="142"/>
      <c r="W9" s="142"/>
      <c r="X9" s="142"/>
      <c r="Y9" s="142"/>
      <c r="Z9" s="142"/>
      <c r="AB9" s="3" t="s">
        <v>34</v>
      </c>
      <c r="AC9" s="3" t="s">
        <v>189</v>
      </c>
    </row>
    <row r="10" spans="1:29" ht="18" customHeight="1" x14ac:dyDescent="0.45">
      <c r="A10" s="2"/>
    </row>
    <row r="11" spans="1:29" ht="18" customHeight="1" x14ac:dyDescent="0.45">
      <c r="A11" s="141" t="s">
        <v>300</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row>
    <row r="12" spans="1:29" s="102" customFormat="1" ht="18" customHeight="1" x14ac:dyDescent="0.45">
      <c r="A12" s="146" t="s">
        <v>193</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9" ht="18" customHeight="1" x14ac:dyDescent="0.45">
      <c r="A13" s="2"/>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9" ht="18" customHeight="1" x14ac:dyDescent="0.45">
      <c r="A14" s="2"/>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9" s="4" customFormat="1" ht="18" customHeight="1" x14ac:dyDescent="0.45">
      <c r="A15" s="140" t="s">
        <v>6</v>
      </c>
      <c r="B15" s="140"/>
      <c r="C15" s="334"/>
      <c r="D15" s="94" t="s">
        <v>7</v>
      </c>
      <c r="E15" s="335"/>
      <c r="F15" s="94" t="s">
        <v>187</v>
      </c>
      <c r="G15" s="335"/>
      <c r="H15" s="137" t="s">
        <v>188</v>
      </c>
      <c r="I15" s="137"/>
      <c r="J15" s="137"/>
      <c r="K15" s="137"/>
      <c r="L15" s="336"/>
      <c r="M15" s="336"/>
      <c r="N15" s="137" t="s">
        <v>301</v>
      </c>
      <c r="O15" s="137"/>
      <c r="P15" s="137"/>
      <c r="Q15" s="137"/>
      <c r="R15" s="137"/>
      <c r="S15" s="137"/>
      <c r="T15" s="137"/>
      <c r="U15" s="137"/>
      <c r="V15" s="137"/>
      <c r="W15" s="137"/>
      <c r="X15" s="137"/>
      <c r="Y15" s="137"/>
      <c r="Z15" s="137"/>
    </row>
    <row r="16" spans="1:29" s="4" customFormat="1" ht="18" customHeight="1" x14ac:dyDescent="0.45">
      <c r="A16" s="157" t="s">
        <v>302</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337"/>
      <c r="Z16" s="337"/>
    </row>
    <row r="17" spans="1:34" s="4" customFormat="1" ht="18" customHeight="1" x14ac:dyDescent="0.45">
      <c r="A17" s="137" t="s">
        <v>303</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34" s="4" customFormat="1" ht="18" customHeight="1" x14ac:dyDescent="0.45">
      <c r="A18" s="137" t="s">
        <v>304</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34" ht="18" customHeight="1" x14ac:dyDescent="0.4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H19" s="135" t="s">
        <v>194</v>
      </c>
    </row>
    <row r="20" spans="1:34" ht="18" customHeight="1" x14ac:dyDescent="0.45">
      <c r="A20" s="147" t="s">
        <v>195</v>
      </c>
      <c r="B20" s="148"/>
      <c r="C20" s="148"/>
      <c r="D20" s="148"/>
      <c r="E20" s="148"/>
      <c r="F20" s="149"/>
      <c r="G20" s="160"/>
      <c r="H20" s="161"/>
      <c r="I20" s="161"/>
      <c r="J20" s="161"/>
      <c r="K20" s="161"/>
      <c r="L20" s="161"/>
      <c r="M20" s="161"/>
      <c r="N20" s="161"/>
      <c r="O20" s="161"/>
      <c r="P20" s="161"/>
      <c r="Q20" s="161"/>
      <c r="R20" s="161"/>
      <c r="S20" s="161"/>
      <c r="T20" s="161"/>
      <c r="U20" s="161"/>
      <c r="V20" s="161"/>
      <c r="W20" s="161"/>
      <c r="X20" s="161"/>
      <c r="Y20" s="161"/>
      <c r="Z20" s="162"/>
    </row>
    <row r="21" spans="1:34" s="104" customFormat="1" ht="18" customHeight="1" x14ac:dyDescent="0.45">
      <c r="A21" s="150"/>
      <c r="B21" s="151"/>
      <c r="C21" s="151"/>
      <c r="D21" s="151"/>
      <c r="E21" s="151"/>
      <c r="F21" s="152"/>
      <c r="G21" s="112"/>
      <c r="H21" s="121" t="s">
        <v>196</v>
      </c>
      <c r="I21" s="169" t="s">
        <v>197</v>
      </c>
      <c r="J21" s="169"/>
      <c r="K21" s="169"/>
      <c r="L21" s="169"/>
      <c r="M21" s="169"/>
      <c r="N21" s="169"/>
      <c r="O21" s="169"/>
      <c r="P21" s="169"/>
      <c r="Q21" s="169"/>
      <c r="R21" s="169"/>
      <c r="S21" s="169"/>
      <c r="T21" s="169"/>
      <c r="U21" s="169"/>
      <c r="V21" s="169"/>
      <c r="W21" s="169"/>
      <c r="X21" s="169"/>
      <c r="Y21" s="169"/>
      <c r="Z21" s="170"/>
    </row>
    <row r="22" spans="1:34" ht="18" customHeight="1" x14ac:dyDescent="0.45">
      <c r="A22" s="150"/>
      <c r="B22" s="151"/>
      <c r="C22" s="151"/>
      <c r="D22" s="151"/>
      <c r="E22" s="151"/>
      <c r="F22" s="152"/>
      <c r="G22" s="163"/>
      <c r="H22" s="164"/>
      <c r="I22" s="164"/>
      <c r="J22" s="164"/>
      <c r="K22" s="164"/>
      <c r="L22" s="164"/>
      <c r="M22" s="164"/>
      <c r="N22" s="164"/>
      <c r="O22" s="164"/>
      <c r="P22" s="164"/>
      <c r="Q22" s="164"/>
      <c r="R22" s="164"/>
      <c r="S22" s="164"/>
      <c r="T22" s="164"/>
      <c r="U22" s="164"/>
      <c r="V22" s="164"/>
      <c r="W22" s="164"/>
      <c r="X22" s="164"/>
      <c r="Y22" s="164"/>
      <c r="Z22" s="165"/>
    </row>
    <row r="23" spans="1:34" ht="18" customHeight="1" x14ac:dyDescent="0.45">
      <c r="A23" s="150"/>
      <c r="B23" s="151"/>
      <c r="C23" s="151"/>
      <c r="D23" s="151"/>
      <c r="E23" s="151"/>
      <c r="F23" s="152"/>
      <c r="G23" s="112"/>
      <c r="H23" s="113"/>
      <c r="I23" s="169" t="s">
        <v>198</v>
      </c>
      <c r="J23" s="169"/>
      <c r="K23" s="169"/>
      <c r="L23" s="169"/>
      <c r="M23" s="169"/>
      <c r="N23" s="169"/>
      <c r="O23" s="169"/>
      <c r="P23" s="169"/>
      <c r="Q23" s="169"/>
      <c r="R23" s="169"/>
      <c r="S23" s="169"/>
      <c r="T23" s="169"/>
      <c r="U23" s="169"/>
      <c r="V23" s="169"/>
      <c r="W23" s="169"/>
      <c r="X23" s="169"/>
      <c r="Y23" s="169"/>
      <c r="Z23" s="170"/>
    </row>
    <row r="24" spans="1:34" ht="18" customHeight="1" x14ac:dyDescent="0.45">
      <c r="A24" s="150"/>
      <c r="B24" s="151"/>
      <c r="C24" s="151"/>
      <c r="D24" s="151"/>
      <c r="E24" s="151"/>
      <c r="F24" s="152"/>
      <c r="G24" s="163"/>
      <c r="H24" s="164"/>
      <c r="I24" s="164"/>
      <c r="J24" s="164"/>
      <c r="K24" s="164"/>
      <c r="L24" s="164"/>
      <c r="M24" s="164"/>
      <c r="N24" s="164"/>
      <c r="O24" s="164"/>
      <c r="P24" s="164"/>
      <c r="Q24" s="164"/>
      <c r="R24" s="164"/>
      <c r="S24" s="164"/>
      <c r="T24" s="164"/>
      <c r="U24" s="164"/>
      <c r="V24" s="164"/>
      <c r="W24" s="164"/>
      <c r="X24" s="164"/>
      <c r="Y24" s="164"/>
      <c r="Z24" s="165"/>
    </row>
    <row r="25" spans="1:34" ht="18" customHeight="1" x14ac:dyDescent="0.45">
      <c r="A25" s="150"/>
      <c r="B25" s="151"/>
      <c r="C25" s="151"/>
      <c r="D25" s="151"/>
      <c r="E25" s="151"/>
      <c r="F25" s="152"/>
      <c r="G25" s="112"/>
      <c r="H25" s="121" t="s">
        <v>256</v>
      </c>
      <c r="I25" s="169" t="s">
        <v>259</v>
      </c>
      <c r="J25" s="169"/>
      <c r="K25" s="169"/>
      <c r="L25" s="169"/>
      <c r="M25" s="169"/>
      <c r="N25" s="169"/>
      <c r="O25" s="169"/>
      <c r="P25" s="169"/>
      <c r="Q25" s="169"/>
      <c r="R25" s="169"/>
      <c r="S25" s="169"/>
      <c r="T25" s="169"/>
      <c r="U25" s="169"/>
      <c r="V25" s="169"/>
      <c r="W25" s="169"/>
      <c r="X25" s="169"/>
      <c r="Y25" s="169"/>
      <c r="Z25" s="170"/>
    </row>
    <row r="26" spans="1:34" ht="18" customHeight="1" x14ac:dyDescent="0.45">
      <c r="A26" s="153"/>
      <c r="B26" s="154"/>
      <c r="C26" s="154"/>
      <c r="D26" s="154"/>
      <c r="E26" s="154"/>
      <c r="F26" s="155"/>
      <c r="G26" s="166"/>
      <c r="H26" s="167"/>
      <c r="I26" s="167"/>
      <c r="J26" s="167"/>
      <c r="K26" s="167"/>
      <c r="L26" s="167"/>
      <c r="M26" s="167"/>
      <c r="N26" s="167"/>
      <c r="O26" s="167"/>
      <c r="P26" s="167"/>
      <c r="Q26" s="167"/>
      <c r="R26" s="167"/>
      <c r="S26" s="167"/>
      <c r="T26" s="167"/>
      <c r="U26" s="167"/>
      <c r="V26" s="167"/>
      <c r="W26" s="167"/>
      <c r="X26" s="167"/>
      <c r="Y26" s="167"/>
      <c r="Z26" s="168"/>
    </row>
    <row r="27" spans="1:34" ht="18" customHeight="1" x14ac:dyDescent="0.45">
      <c r="A27" s="147" t="s">
        <v>199</v>
      </c>
      <c r="B27" s="148"/>
      <c r="C27" s="148"/>
      <c r="D27" s="148"/>
      <c r="E27" s="148"/>
      <c r="F27" s="149"/>
      <c r="G27" s="109"/>
      <c r="H27" s="156" t="s">
        <v>257</v>
      </c>
      <c r="I27" s="156"/>
      <c r="J27" s="122">
        <v>6</v>
      </c>
      <c r="K27" s="110" t="s">
        <v>200</v>
      </c>
      <c r="L27" s="123" t="s">
        <v>251</v>
      </c>
      <c r="M27" s="110" t="s">
        <v>201</v>
      </c>
      <c r="N27" s="123" t="s">
        <v>251</v>
      </c>
      <c r="O27" s="110" t="s">
        <v>202</v>
      </c>
      <c r="P27" s="110"/>
      <c r="Q27" s="110"/>
      <c r="R27" s="110"/>
      <c r="S27" s="110"/>
      <c r="T27" s="110"/>
      <c r="U27" s="110"/>
      <c r="V27" s="110"/>
      <c r="W27" s="110"/>
      <c r="X27" s="110"/>
      <c r="Y27" s="110"/>
      <c r="Z27" s="111"/>
    </row>
    <row r="28" spans="1:34" s="104" customFormat="1" ht="18" customHeight="1" x14ac:dyDescent="0.45">
      <c r="A28" s="147" t="s">
        <v>203</v>
      </c>
      <c r="B28" s="148"/>
      <c r="C28" s="148"/>
      <c r="D28" s="148"/>
      <c r="E28" s="148"/>
      <c r="F28" s="149"/>
      <c r="G28" s="173" t="s">
        <v>204</v>
      </c>
      <c r="H28" s="173"/>
      <c r="I28" s="173"/>
      <c r="J28" s="173"/>
      <c r="K28" s="171" t="s">
        <v>258</v>
      </c>
      <c r="L28" s="172"/>
      <c r="M28" s="172"/>
      <c r="N28" s="172"/>
      <c r="O28" s="172"/>
      <c r="P28" s="172"/>
      <c r="Q28" s="172"/>
      <c r="R28" s="172"/>
      <c r="S28" s="172"/>
      <c r="T28" s="172"/>
      <c r="U28" s="172"/>
      <c r="V28" s="172"/>
      <c r="W28" s="172"/>
      <c r="X28" s="172"/>
      <c r="Y28" s="172"/>
      <c r="Z28" s="172"/>
    </row>
    <row r="29" spans="1:34" s="104" customFormat="1" ht="18" customHeight="1" x14ac:dyDescent="0.45">
      <c r="A29" s="150"/>
      <c r="B29" s="151"/>
      <c r="C29" s="151"/>
      <c r="D29" s="151"/>
      <c r="E29" s="151"/>
      <c r="F29" s="152"/>
      <c r="G29" s="173"/>
      <c r="H29" s="173"/>
      <c r="I29" s="173"/>
      <c r="J29" s="173"/>
      <c r="K29" s="172"/>
      <c r="L29" s="172"/>
      <c r="M29" s="172"/>
      <c r="N29" s="172"/>
      <c r="O29" s="172"/>
      <c r="P29" s="172"/>
      <c r="Q29" s="172"/>
      <c r="R29" s="172"/>
      <c r="S29" s="172"/>
      <c r="T29" s="172"/>
      <c r="U29" s="172"/>
      <c r="V29" s="172"/>
      <c r="W29" s="172"/>
      <c r="X29" s="172"/>
      <c r="Y29" s="172"/>
      <c r="Z29" s="172"/>
    </row>
    <row r="30" spans="1:34" s="104" customFormat="1" ht="18" customHeight="1" x14ac:dyDescent="0.45">
      <c r="A30" s="150"/>
      <c r="B30" s="151"/>
      <c r="C30" s="151"/>
      <c r="D30" s="151"/>
      <c r="E30" s="151"/>
      <c r="F30" s="152"/>
      <c r="G30" s="173"/>
      <c r="H30" s="173"/>
      <c r="I30" s="173"/>
      <c r="J30" s="173"/>
      <c r="K30" s="172"/>
      <c r="L30" s="172"/>
      <c r="M30" s="172"/>
      <c r="N30" s="172"/>
      <c r="O30" s="172"/>
      <c r="P30" s="172"/>
      <c r="Q30" s="172"/>
      <c r="R30" s="172"/>
      <c r="S30" s="172"/>
      <c r="T30" s="172"/>
      <c r="U30" s="172"/>
      <c r="V30" s="172"/>
      <c r="W30" s="172"/>
      <c r="X30" s="172"/>
      <c r="Y30" s="172"/>
      <c r="Z30" s="172"/>
    </row>
    <row r="31" spans="1:34" s="104" customFormat="1" ht="18" customHeight="1" x14ac:dyDescent="0.45">
      <c r="A31" s="150"/>
      <c r="B31" s="151"/>
      <c r="C31" s="151"/>
      <c r="D31" s="151"/>
      <c r="E31" s="151"/>
      <c r="F31" s="152"/>
      <c r="G31" s="173" t="s">
        <v>205</v>
      </c>
      <c r="H31" s="173"/>
      <c r="I31" s="173"/>
      <c r="J31" s="173"/>
      <c r="K31" s="171" t="s">
        <v>260</v>
      </c>
      <c r="L31" s="171"/>
      <c r="M31" s="171"/>
      <c r="N31" s="171"/>
      <c r="O31" s="171"/>
      <c r="P31" s="171"/>
      <c r="Q31" s="171"/>
      <c r="R31" s="171"/>
      <c r="S31" s="171"/>
      <c r="T31" s="171"/>
      <c r="U31" s="171"/>
      <c r="V31" s="171"/>
      <c r="W31" s="171"/>
      <c r="X31" s="171"/>
      <c r="Y31" s="171"/>
      <c r="Z31" s="171"/>
    </row>
    <row r="32" spans="1:34" s="104" customFormat="1" ht="18" customHeight="1" x14ac:dyDescent="0.45">
      <c r="A32" s="150"/>
      <c r="B32" s="151"/>
      <c r="C32" s="151"/>
      <c r="D32" s="151"/>
      <c r="E32" s="151"/>
      <c r="F32" s="152"/>
      <c r="G32" s="173"/>
      <c r="H32" s="173"/>
      <c r="I32" s="173"/>
      <c r="J32" s="173"/>
      <c r="K32" s="171"/>
      <c r="L32" s="171"/>
      <c r="M32" s="171"/>
      <c r="N32" s="171"/>
      <c r="O32" s="171"/>
      <c r="P32" s="171"/>
      <c r="Q32" s="171"/>
      <c r="R32" s="171"/>
      <c r="S32" s="171"/>
      <c r="T32" s="171"/>
      <c r="U32" s="171"/>
      <c r="V32" s="171"/>
      <c r="W32" s="171"/>
      <c r="X32" s="171"/>
      <c r="Y32" s="171"/>
      <c r="Z32" s="171"/>
    </row>
    <row r="33" spans="1:26" s="104" customFormat="1" ht="18" customHeight="1" x14ac:dyDescent="0.45">
      <c r="A33" s="153"/>
      <c r="B33" s="154"/>
      <c r="C33" s="154"/>
      <c r="D33" s="154"/>
      <c r="E33" s="154"/>
      <c r="F33" s="155"/>
      <c r="G33" s="173"/>
      <c r="H33" s="173"/>
      <c r="I33" s="173"/>
      <c r="J33" s="173"/>
      <c r="K33" s="171"/>
      <c r="L33" s="171"/>
      <c r="M33" s="171"/>
      <c r="N33" s="171"/>
      <c r="O33" s="171"/>
      <c r="P33" s="171"/>
      <c r="Q33" s="171"/>
      <c r="R33" s="171"/>
      <c r="S33" s="171"/>
      <c r="T33" s="171"/>
      <c r="U33" s="171"/>
      <c r="V33" s="171"/>
      <c r="W33" s="171"/>
      <c r="X33" s="171"/>
      <c r="Y33" s="171"/>
      <c r="Z33" s="171"/>
    </row>
    <row r="34" spans="1:26" ht="18" customHeight="1" x14ac:dyDescent="0.45">
      <c r="A34" s="147" t="s">
        <v>206</v>
      </c>
      <c r="B34" s="148"/>
      <c r="C34" s="148"/>
      <c r="D34" s="148"/>
      <c r="E34" s="148"/>
      <c r="F34" s="149"/>
      <c r="G34" s="174" t="s">
        <v>261</v>
      </c>
      <c r="H34" s="175"/>
      <c r="I34" s="175"/>
      <c r="J34" s="175"/>
      <c r="K34" s="175"/>
      <c r="L34" s="175"/>
      <c r="M34" s="175"/>
      <c r="N34" s="175"/>
      <c r="O34" s="175"/>
      <c r="P34" s="175"/>
      <c r="Q34" s="175"/>
      <c r="R34" s="175"/>
      <c r="S34" s="175"/>
      <c r="T34" s="175"/>
      <c r="U34" s="175"/>
      <c r="V34" s="175"/>
      <c r="W34" s="175"/>
      <c r="X34" s="175"/>
      <c r="Y34" s="175"/>
      <c r="Z34" s="176"/>
    </row>
    <row r="35" spans="1:26" ht="18" customHeight="1" x14ac:dyDescent="0.45">
      <c r="A35" s="150"/>
      <c r="B35" s="146"/>
      <c r="C35" s="146"/>
      <c r="D35" s="146"/>
      <c r="E35" s="146"/>
      <c r="F35" s="152"/>
      <c r="G35" s="177"/>
      <c r="H35" s="178"/>
      <c r="I35" s="178"/>
      <c r="J35" s="178"/>
      <c r="K35" s="178"/>
      <c r="L35" s="178"/>
      <c r="M35" s="178"/>
      <c r="N35" s="178"/>
      <c r="O35" s="178"/>
      <c r="P35" s="178"/>
      <c r="Q35" s="178"/>
      <c r="R35" s="178"/>
      <c r="S35" s="178"/>
      <c r="T35" s="178"/>
      <c r="U35" s="178"/>
      <c r="V35" s="178"/>
      <c r="W35" s="178"/>
      <c r="X35" s="178"/>
      <c r="Y35" s="178"/>
      <c r="Z35" s="179"/>
    </row>
    <row r="36" spans="1:26" s="104" customFormat="1" ht="18" customHeight="1" x14ac:dyDescent="0.45">
      <c r="A36" s="150"/>
      <c r="B36" s="146"/>
      <c r="C36" s="146"/>
      <c r="D36" s="146"/>
      <c r="E36" s="146"/>
      <c r="F36" s="152"/>
      <c r="G36" s="177"/>
      <c r="H36" s="178"/>
      <c r="I36" s="178"/>
      <c r="J36" s="178"/>
      <c r="K36" s="178"/>
      <c r="L36" s="178"/>
      <c r="M36" s="178"/>
      <c r="N36" s="178"/>
      <c r="O36" s="178"/>
      <c r="P36" s="178"/>
      <c r="Q36" s="178"/>
      <c r="R36" s="178"/>
      <c r="S36" s="178"/>
      <c r="T36" s="178"/>
      <c r="U36" s="178"/>
      <c r="V36" s="178"/>
      <c r="W36" s="178"/>
      <c r="X36" s="178"/>
      <c r="Y36" s="178"/>
      <c r="Z36" s="179"/>
    </row>
    <row r="37" spans="1:26" ht="18" customHeight="1" x14ac:dyDescent="0.45">
      <c r="A37" s="153"/>
      <c r="B37" s="154"/>
      <c r="C37" s="154"/>
      <c r="D37" s="154"/>
      <c r="E37" s="154"/>
      <c r="F37" s="155"/>
      <c r="G37" s="180"/>
      <c r="H37" s="181"/>
      <c r="I37" s="181"/>
      <c r="J37" s="181"/>
      <c r="K37" s="181"/>
      <c r="L37" s="181"/>
      <c r="M37" s="181"/>
      <c r="N37" s="181"/>
      <c r="O37" s="181"/>
      <c r="P37" s="181"/>
      <c r="Q37" s="181"/>
      <c r="R37" s="181"/>
      <c r="S37" s="181"/>
      <c r="T37" s="181"/>
      <c r="U37" s="181"/>
      <c r="V37" s="181"/>
      <c r="W37" s="181"/>
      <c r="X37" s="181"/>
      <c r="Y37" s="181"/>
      <c r="Z37" s="182"/>
    </row>
    <row r="38" spans="1:26" ht="18" customHeight="1" x14ac:dyDescent="0.45">
      <c r="A38" s="159" t="s">
        <v>207</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8" customHeight="1" x14ac:dyDescent="0.45">
      <c r="A39" s="158" t="s">
        <v>208</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sheetData>
  <mergeCells count="36">
    <mergeCell ref="A39:Z39"/>
    <mergeCell ref="A38:Z38"/>
    <mergeCell ref="G20:Z20"/>
    <mergeCell ref="G22:Z22"/>
    <mergeCell ref="G24:Z24"/>
    <mergeCell ref="G26:Z26"/>
    <mergeCell ref="I25:Z25"/>
    <mergeCell ref="I23:Z23"/>
    <mergeCell ref="I21:Z21"/>
    <mergeCell ref="A28:F33"/>
    <mergeCell ref="K31:Z33"/>
    <mergeCell ref="K28:Z30"/>
    <mergeCell ref="G31:J33"/>
    <mergeCell ref="G28:J30"/>
    <mergeCell ref="G34:Z37"/>
    <mergeCell ref="A34:F37"/>
    <mergeCell ref="A20:F26"/>
    <mergeCell ref="H27:I27"/>
    <mergeCell ref="A27:F27"/>
    <mergeCell ref="A16:X16"/>
    <mergeCell ref="Y16:Z16"/>
    <mergeCell ref="H15:K15"/>
    <mergeCell ref="A18:Z18"/>
    <mergeCell ref="A2:B2"/>
    <mergeCell ref="A15:B15"/>
    <mergeCell ref="A11:Z11"/>
    <mergeCell ref="O7:Z7"/>
    <mergeCell ref="A7:I7"/>
    <mergeCell ref="O8:Z8"/>
    <mergeCell ref="B9:M9"/>
    <mergeCell ref="O9:R9"/>
    <mergeCell ref="S9:Z9"/>
    <mergeCell ref="N15:Z15"/>
    <mergeCell ref="A12:Z12"/>
    <mergeCell ref="L15:M15"/>
    <mergeCell ref="A17:Z17"/>
  </mergeCells>
  <phoneticPr fontId="21"/>
  <conditionalFormatting sqref="U2 W2 Y2">
    <cfRule type="containsBlanks" dxfId="27" priority="17">
      <formula>LEN(TRIM(U2))=0</formula>
    </cfRule>
  </conditionalFormatting>
  <conditionalFormatting sqref="O7:Z8 O9 S9">
    <cfRule type="containsBlanks" dxfId="24" priority="3">
      <formula>LEN(TRIM(O7))=0</formula>
    </cfRule>
  </conditionalFormatting>
  <conditionalFormatting sqref="C15">
    <cfRule type="containsBlanks" dxfId="1" priority="2">
      <formula>LEN(TRIM(C15))=0</formula>
    </cfRule>
  </conditionalFormatting>
  <conditionalFormatting sqref="E15 G15 L15:M15">
    <cfRule type="containsBlanks" dxfId="0" priority="1">
      <formula>LEN(TRIM(E15))=0</formula>
    </cfRule>
  </conditionalFormatting>
  <dataValidations count="2">
    <dataValidation type="list" allowBlank="1" showInputMessage="1" showErrorMessage="1" sqref="Y16">
      <formula1>"変更,中止,廃止"</formula1>
    </dataValidation>
    <dataValidation type="list" allowBlank="1" showInputMessage="1" showErrorMessage="1" sqref="H21 H23 H25">
      <formula1>"　,■"</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17"/>
  <sheetViews>
    <sheetView showGridLines="0" view="pageBreakPreview" zoomScale="70" zoomScaleNormal="70" zoomScaleSheetLayoutView="70" workbookViewId="0">
      <selection activeCell="S25" sqref="S25"/>
    </sheetView>
  </sheetViews>
  <sheetFormatPr defaultColWidth="3" defaultRowHeight="18" x14ac:dyDescent="0.45"/>
  <sheetData>
    <row r="1" spans="1:30" x14ac:dyDescent="0.45">
      <c r="A1" s="183" t="s">
        <v>143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row>
    <row r="2" spans="1:30" x14ac:dyDescent="0.45">
      <c r="A2" s="184" t="s">
        <v>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row>
    <row r="3" spans="1:30" ht="18" customHeight="1" x14ac:dyDescent="0.45">
      <c r="A3" s="154" t="s">
        <v>209</v>
      </c>
      <c r="B3" s="154"/>
      <c r="C3" s="154"/>
      <c r="D3" s="154"/>
      <c r="E3" s="154"/>
      <c r="F3" s="154"/>
    </row>
    <row r="4" spans="1:30" ht="24" customHeight="1" x14ac:dyDescent="0.45">
      <c r="A4" s="185" t="s">
        <v>210</v>
      </c>
      <c r="B4" s="185"/>
      <c r="C4" s="185"/>
      <c r="D4" s="185"/>
      <c r="E4" s="185"/>
      <c r="F4" s="185"/>
      <c r="G4" s="186" t="s">
        <v>256</v>
      </c>
      <c r="H4" s="186"/>
      <c r="I4" s="187" t="s">
        <v>14</v>
      </c>
      <c r="J4" s="187"/>
      <c r="K4" s="187"/>
      <c r="L4" s="187"/>
      <c r="M4" s="187"/>
      <c r="N4" s="187"/>
      <c r="O4" s="187"/>
      <c r="P4" s="187"/>
      <c r="Q4" s="186" t="s">
        <v>256</v>
      </c>
      <c r="R4" s="186"/>
      <c r="S4" s="188" t="s">
        <v>16</v>
      </c>
      <c r="T4" s="188"/>
      <c r="U4" s="188"/>
      <c r="V4" s="188"/>
      <c r="W4" s="188"/>
      <c r="X4" s="188"/>
      <c r="Y4" s="188"/>
      <c r="Z4" s="188"/>
    </row>
    <row r="5" spans="1:30" ht="22.65" customHeight="1" x14ac:dyDescent="0.45">
      <c r="A5" s="185" t="s">
        <v>142</v>
      </c>
      <c r="B5" s="185"/>
      <c r="C5" s="185"/>
      <c r="D5" s="185"/>
      <c r="E5" s="185"/>
      <c r="F5" s="185"/>
      <c r="G5" s="186" t="s">
        <v>256</v>
      </c>
      <c r="H5" s="186"/>
      <c r="I5" s="187" t="s">
        <v>17</v>
      </c>
      <c r="J5" s="187"/>
      <c r="K5" s="187"/>
      <c r="L5" s="187"/>
      <c r="M5" s="187"/>
      <c r="N5" s="187"/>
      <c r="O5" s="187"/>
      <c r="P5" s="187"/>
      <c r="Q5" s="187"/>
      <c r="R5" s="187"/>
      <c r="S5" s="187"/>
      <c r="T5" s="187"/>
      <c r="U5" s="187"/>
      <c r="V5" s="187"/>
      <c r="W5" s="187"/>
      <c r="X5" s="187"/>
      <c r="Y5" s="187"/>
      <c r="Z5" s="187"/>
    </row>
    <row r="6" spans="1:30" ht="22.65" customHeight="1" x14ac:dyDescent="0.45">
      <c r="A6" s="185"/>
      <c r="B6" s="185"/>
      <c r="C6" s="185"/>
      <c r="D6" s="185"/>
      <c r="E6" s="185"/>
      <c r="F6" s="185"/>
      <c r="G6" s="186" t="s">
        <v>256</v>
      </c>
      <c r="H6" s="186"/>
      <c r="I6" s="187" t="s">
        <v>18</v>
      </c>
      <c r="J6" s="187"/>
      <c r="K6" s="187"/>
      <c r="L6" s="187"/>
      <c r="M6" s="187"/>
      <c r="N6" s="187"/>
      <c r="O6" s="187"/>
      <c r="P6" s="187"/>
      <c r="Q6" s="187"/>
      <c r="R6" s="187"/>
      <c r="S6" s="187"/>
      <c r="T6" s="187"/>
      <c r="U6" s="187"/>
      <c r="V6" s="187"/>
      <c r="W6" s="187"/>
      <c r="X6" s="187"/>
      <c r="Y6" s="187"/>
      <c r="Z6" s="187"/>
    </row>
    <row r="7" spans="1:30" ht="22.2" customHeight="1" x14ac:dyDescent="0.45">
      <c r="A7" s="185"/>
      <c r="B7" s="185"/>
      <c r="C7" s="185"/>
      <c r="D7" s="185"/>
      <c r="E7" s="185"/>
      <c r="F7" s="185"/>
      <c r="G7" s="186" t="s">
        <v>256</v>
      </c>
      <c r="H7" s="186"/>
      <c r="I7" s="187" t="s">
        <v>19</v>
      </c>
      <c r="J7" s="187"/>
      <c r="K7" s="187"/>
      <c r="L7" s="187"/>
      <c r="M7" s="187"/>
      <c r="N7" s="187"/>
      <c r="O7" s="187"/>
      <c r="P7" s="187"/>
      <c r="Q7" s="187"/>
      <c r="R7" s="187"/>
      <c r="S7" s="187"/>
      <c r="T7" s="187"/>
      <c r="U7" s="187"/>
      <c r="V7" s="187"/>
      <c r="W7" s="187"/>
      <c r="X7" s="187"/>
      <c r="Y7" s="187"/>
      <c r="Z7" s="187"/>
    </row>
    <row r="8" spans="1:30" ht="22.65" customHeight="1" x14ac:dyDescent="0.45">
      <c r="A8" s="185"/>
      <c r="B8" s="185"/>
      <c r="C8" s="185"/>
      <c r="D8" s="185"/>
      <c r="E8" s="185"/>
      <c r="F8" s="185"/>
      <c r="G8" s="186" t="s">
        <v>256</v>
      </c>
      <c r="H8" s="186"/>
      <c r="I8" s="187" t="s">
        <v>20</v>
      </c>
      <c r="J8" s="187"/>
      <c r="K8" s="187"/>
      <c r="L8" s="187"/>
      <c r="M8" s="187"/>
      <c r="N8" s="187"/>
      <c r="O8" s="187"/>
      <c r="P8" s="187"/>
      <c r="Q8" s="187"/>
      <c r="R8" s="187"/>
      <c r="S8" s="187"/>
      <c r="T8" s="187"/>
      <c r="U8" s="187"/>
      <c r="V8" s="187"/>
      <c r="W8" s="187"/>
      <c r="X8" s="187"/>
      <c r="Y8" s="187"/>
      <c r="Z8" s="187"/>
    </row>
    <row r="9" spans="1:30" ht="33.6" customHeight="1" x14ac:dyDescent="0.45">
      <c r="A9" s="185"/>
      <c r="B9" s="185"/>
      <c r="C9" s="185"/>
      <c r="D9" s="185"/>
      <c r="E9" s="185"/>
      <c r="F9" s="185"/>
      <c r="G9" s="186" t="s">
        <v>256</v>
      </c>
      <c r="H9" s="186"/>
      <c r="I9" s="194" t="s">
        <v>211</v>
      </c>
      <c r="J9" s="194"/>
      <c r="K9" s="194"/>
      <c r="L9" s="194"/>
      <c r="M9" s="194"/>
      <c r="N9" s="194"/>
      <c r="O9" s="194"/>
      <c r="P9" s="194"/>
      <c r="Q9" s="194"/>
      <c r="R9" s="194"/>
      <c r="S9" s="194"/>
      <c r="T9" s="194"/>
      <c r="U9" s="194"/>
      <c r="V9" s="194"/>
      <c r="W9" s="194"/>
      <c r="X9" s="194"/>
      <c r="Y9" s="194"/>
      <c r="Z9" s="194"/>
    </row>
    <row r="10" spans="1:30" ht="18" customHeight="1" x14ac:dyDescent="0.45">
      <c r="A10" s="103" t="s">
        <v>10</v>
      </c>
    </row>
    <row r="11" spans="1:30" ht="12" customHeight="1" x14ac:dyDescent="0.45">
      <c r="A11" s="103"/>
    </row>
    <row r="12" spans="1:30" x14ac:dyDescent="0.45">
      <c r="A12" s="137" t="s">
        <v>212</v>
      </c>
      <c r="B12" s="137"/>
      <c r="C12" s="137"/>
      <c r="D12" s="137"/>
      <c r="E12" s="137"/>
      <c r="F12" s="137"/>
      <c r="G12" s="137"/>
      <c r="H12" s="137"/>
      <c r="I12" s="137"/>
    </row>
    <row r="13" spans="1:30" ht="25.2" customHeight="1" x14ac:dyDescent="0.45">
      <c r="A13" s="185" t="s">
        <v>11</v>
      </c>
      <c r="B13" s="185"/>
      <c r="C13" s="185"/>
      <c r="D13" s="185"/>
      <c r="E13" s="185"/>
      <c r="F13" s="185"/>
      <c r="G13" s="189" t="s">
        <v>262</v>
      </c>
      <c r="H13" s="190"/>
      <c r="I13" s="190"/>
      <c r="J13" s="190"/>
      <c r="K13" s="190"/>
      <c r="L13" s="190"/>
      <c r="M13" s="190"/>
      <c r="N13" s="190"/>
      <c r="O13" s="190"/>
      <c r="P13" s="190"/>
      <c r="Q13" s="191"/>
      <c r="R13" s="192" t="s">
        <v>22</v>
      </c>
      <c r="S13" s="193"/>
      <c r="T13" s="196" t="s">
        <v>264</v>
      </c>
      <c r="U13" s="197"/>
      <c r="V13" s="200" t="s">
        <v>265</v>
      </c>
      <c r="W13" s="201"/>
      <c r="X13" s="201"/>
      <c r="Y13" s="201"/>
      <c r="Z13" s="202"/>
      <c r="AB13" s="104" t="s">
        <v>34</v>
      </c>
      <c r="AC13" s="104" t="s">
        <v>167</v>
      </c>
    </row>
    <row r="14" spans="1:30" ht="25.5" customHeight="1" x14ac:dyDescent="0.45">
      <c r="A14" s="185" t="s">
        <v>141</v>
      </c>
      <c r="B14" s="185"/>
      <c r="C14" s="185"/>
      <c r="D14" s="185"/>
      <c r="E14" s="185"/>
      <c r="F14" s="185"/>
      <c r="G14" s="189" t="s">
        <v>263</v>
      </c>
      <c r="H14" s="190"/>
      <c r="I14" s="190"/>
      <c r="J14" s="190"/>
      <c r="K14" s="190"/>
      <c r="L14" s="190"/>
      <c r="M14" s="190"/>
      <c r="N14" s="190"/>
      <c r="O14" s="190"/>
      <c r="P14" s="190"/>
      <c r="Q14" s="191"/>
      <c r="R14" s="193"/>
      <c r="S14" s="193"/>
      <c r="T14" s="198"/>
      <c r="U14" s="199"/>
      <c r="V14" s="203"/>
      <c r="W14" s="204"/>
      <c r="X14" s="204"/>
      <c r="Y14" s="204"/>
      <c r="Z14" s="205"/>
      <c r="AB14" s="104" t="s">
        <v>34</v>
      </c>
      <c r="AC14" s="104" t="s">
        <v>182</v>
      </c>
      <c r="AD14" s="104"/>
    </row>
    <row r="15" spans="1:30" ht="24.6" customHeight="1" x14ac:dyDescent="0.45">
      <c r="A15" s="185" t="s">
        <v>12</v>
      </c>
      <c r="B15" s="185"/>
      <c r="C15" s="185"/>
      <c r="D15" s="185"/>
      <c r="E15" s="185"/>
      <c r="F15" s="185"/>
      <c r="G15" s="195" t="s">
        <v>263</v>
      </c>
      <c r="H15" s="195"/>
      <c r="I15" s="195"/>
      <c r="J15" s="195"/>
      <c r="K15" s="195"/>
      <c r="L15" s="195"/>
      <c r="M15" s="195"/>
      <c r="N15" s="195"/>
      <c r="O15" s="195"/>
      <c r="P15" s="195"/>
      <c r="Q15" s="195"/>
      <c r="R15" s="195"/>
      <c r="S15" s="195"/>
      <c r="T15" s="195"/>
      <c r="U15" s="195"/>
      <c r="V15" s="195"/>
      <c r="W15" s="195"/>
      <c r="X15" s="195"/>
      <c r="Y15" s="195"/>
      <c r="Z15" s="195"/>
      <c r="AB15" s="104" t="s">
        <v>34</v>
      </c>
      <c r="AC15" s="104" t="s">
        <v>168</v>
      </c>
      <c r="AD15" s="104"/>
    </row>
    <row r="16" spans="1:30" ht="25.5" customHeight="1" x14ac:dyDescent="0.45">
      <c r="A16" s="185" t="s">
        <v>13</v>
      </c>
      <c r="B16" s="185"/>
      <c r="C16" s="185"/>
      <c r="D16" s="185"/>
      <c r="E16" s="185"/>
      <c r="F16" s="185"/>
      <c r="G16" s="195" t="s">
        <v>253</v>
      </c>
      <c r="H16" s="195"/>
      <c r="I16" s="195"/>
      <c r="J16" s="195"/>
      <c r="K16" s="195"/>
      <c r="L16" s="195"/>
      <c r="M16" s="195"/>
      <c r="N16" s="195"/>
      <c r="O16" s="195"/>
      <c r="P16" s="195"/>
      <c r="Q16" s="195"/>
      <c r="R16" s="195"/>
      <c r="S16" s="195"/>
      <c r="T16" s="195"/>
      <c r="U16" s="195"/>
      <c r="V16" s="195"/>
      <c r="W16" s="195"/>
      <c r="X16" s="195"/>
      <c r="Y16" s="195"/>
      <c r="Z16" s="195"/>
    </row>
    <row r="17" spans="1:1" ht="12" customHeight="1" x14ac:dyDescent="0.45">
      <c r="A17" s="103"/>
    </row>
  </sheetData>
  <mergeCells count="31">
    <mergeCell ref="A15:F15"/>
    <mergeCell ref="G15:Z15"/>
    <mergeCell ref="A16:F16"/>
    <mergeCell ref="G16:Z16"/>
    <mergeCell ref="T13:U14"/>
    <mergeCell ref="V13:Z14"/>
    <mergeCell ref="A14:F14"/>
    <mergeCell ref="G14:Q14"/>
    <mergeCell ref="A12:I12"/>
    <mergeCell ref="A13:F13"/>
    <mergeCell ref="G13:Q13"/>
    <mergeCell ref="R13:S14"/>
    <mergeCell ref="I7:Z7"/>
    <mergeCell ref="G8:H8"/>
    <mergeCell ref="I8:Z8"/>
    <mergeCell ref="G9:H9"/>
    <mergeCell ref="I9:Z9"/>
    <mergeCell ref="A5:F9"/>
    <mergeCell ref="G5:H5"/>
    <mergeCell ref="I5:Z5"/>
    <mergeCell ref="G6:H6"/>
    <mergeCell ref="I6:Z6"/>
    <mergeCell ref="G7:H7"/>
    <mergeCell ref="A1:Z1"/>
    <mergeCell ref="A2:Z2"/>
    <mergeCell ref="A3:F3"/>
    <mergeCell ref="A4:F4"/>
    <mergeCell ref="G4:H4"/>
    <mergeCell ref="I4:P4"/>
    <mergeCell ref="Q4:R4"/>
    <mergeCell ref="S4:Z4"/>
  </mergeCells>
  <phoneticPr fontId="21"/>
  <conditionalFormatting sqref="G4:H9 Q4:R4">
    <cfRule type="containsBlanks" dxfId="23" priority="5">
      <formula>LEN(TRIM(G4))=0</formula>
    </cfRule>
  </conditionalFormatting>
  <conditionalFormatting sqref="V13">
    <cfRule type="containsBlanks" dxfId="22" priority="2">
      <formula>LEN(TRIM(V13))=0</formula>
    </cfRule>
  </conditionalFormatting>
  <conditionalFormatting sqref="G13:G14">
    <cfRule type="containsBlanks" dxfId="21" priority="3">
      <formula>LEN(TRIM(G13))=0</formula>
    </cfRule>
  </conditionalFormatting>
  <conditionalFormatting sqref="G15:G16">
    <cfRule type="containsBlanks" dxfId="20" priority="1">
      <formula>LEN(TRIM(G15))=0</formula>
    </cfRule>
  </conditionalFormatting>
  <dataValidations count="2">
    <dataValidation type="list" allowBlank="1" showInputMessage="1" showErrorMessage="1" sqref="G4:H9 Q4:R4">
      <formula1>"□,■"</formula1>
    </dataValidation>
    <dataValidation type="list" allowBlank="1" showInputMessage="1" showErrorMessage="1" sqref="V13:Z14">
      <formula1>"生活必需品販売事業者,交通関係事業者,その他の事業者"</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9"/>
  <sheetViews>
    <sheetView showGridLines="0" tabSelected="1" view="pageBreakPreview" zoomScaleNormal="100" zoomScaleSheetLayoutView="100" workbookViewId="0">
      <selection activeCell="G18" sqref="G18:Z18"/>
    </sheetView>
  </sheetViews>
  <sheetFormatPr defaultColWidth="3" defaultRowHeight="18" customHeight="1" x14ac:dyDescent="0.45"/>
  <cols>
    <col min="1" max="20" width="3" customWidth="1"/>
    <col min="21" max="21" width="2" customWidth="1"/>
    <col min="22" max="25" width="3" customWidth="1"/>
    <col min="26" max="26" width="11.3984375" customWidth="1"/>
    <col min="28" max="29" width="3" style="104"/>
  </cols>
  <sheetData>
    <row r="1" spans="1:29" x14ac:dyDescent="0.45">
      <c r="A1" s="206" t="s">
        <v>213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row>
    <row r="2" spans="1:29" ht="19.95" customHeight="1" x14ac:dyDescent="0.45">
      <c r="A2" s="207" t="s">
        <v>23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row>
    <row r="3" spans="1:29" ht="19.95" customHeight="1" x14ac:dyDescent="0.45">
      <c r="A3" s="193" t="s">
        <v>24</v>
      </c>
      <c r="B3" s="193"/>
      <c r="C3" s="193"/>
      <c r="D3" s="193"/>
      <c r="E3" s="193"/>
      <c r="F3" s="208" t="s">
        <v>144</v>
      </c>
      <c r="G3" s="208"/>
      <c r="H3" s="208" t="s">
        <v>145</v>
      </c>
      <c r="I3" s="208"/>
      <c r="J3" s="208"/>
      <c r="K3" s="208"/>
      <c r="L3" s="208"/>
      <c r="M3" s="209" t="s">
        <v>25</v>
      </c>
      <c r="N3" s="210"/>
      <c r="O3" s="210"/>
      <c r="P3" s="210"/>
      <c r="Q3" s="211"/>
      <c r="R3" s="212" t="s">
        <v>146</v>
      </c>
      <c r="S3" s="213"/>
      <c r="T3" s="213"/>
      <c r="U3" s="213"/>
      <c r="V3" s="213"/>
      <c r="W3" s="213"/>
      <c r="X3" s="213"/>
      <c r="Y3" s="213"/>
      <c r="Z3" s="214"/>
    </row>
    <row r="4" spans="1:29" ht="18" customHeight="1" x14ac:dyDescent="0.45">
      <c r="A4" s="215" t="s">
        <v>173</v>
      </c>
      <c r="B4" s="216"/>
      <c r="C4" s="216"/>
      <c r="D4" s="216"/>
      <c r="E4" s="217"/>
      <c r="F4" s="221" t="s">
        <v>266</v>
      </c>
      <c r="G4" s="221"/>
      <c r="H4" s="222" t="str">
        <f>IF(SUM(添付2!$K$6:$K$8)&lt;SUM(添付2!$K$9:$K$11),添付2!F6,添付2!F9)</f>
        <v>□□□社</v>
      </c>
      <c r="I4" s="222"/>
      <c r="J4" s="222"/>
      <c r="K4" s="222"/>
      <c r="L4" s="222"/>
      <c r="M4" s="222" t="str">
        <f>IF(SUM(添付2!$K$6:$K$8)&lt;SUM(添付2!$K$9:$K$11),添付2!G6,添付2!G9)</f>
        <v>HIJKL-12345</v>
      </c>
      <c r="N4" s="222"/>
      <c r="O4" s="222"/>
      <c r="P4" s="222"/>
      <c r="Q4" s="222"/>
      <c r="R4" s="223">
        <f>IF(SUM(添付2!$K$6:$K$8)&lt;SUM(添付2!$K$9:$K$11),添付2!K6,添付2!K9)</f>
        <v>100</v>
      </c>
      <c r="S4" s="224"/>
      <c r="T4" s="226" t="s">
        <v>30</v>
      </c>
      <c r="U4" s="226"/>
      <c r="V4" s="225" t="s">
        <v>131</v>
      </c>
      <c r="W4" s="226"/>
      <c r="X4" s="231">
        <f>添付2!G3</f>
        <v>115</v>
      </c>
      <c r="Y4" s="231"/>
      <c r="Z4" s="234" t="s">
        <v>30</v>
      </c>
      <c r="AB4" s="104" t="s">
        <v>34</v>
      </c>
      <c r="AC4" s="104" t="s">
        <v>178</v>
      </c>
    </row>
    <row r="5" spans="1:29" ht="18" customHeight="1" x14ac:dyDescent="0.45">
      <c r="A5" s="218"/>
      <c r="B5" s="219"/>
      <c r="C5" s="219"/>
      <c r="D5" s="219"/>
      <c r="E5" s="220"/>
      <c r="F5" s="221" t="s">
        <v>266</v>
      </c>
      <c r="G5" s="221"/>
      <c r="H5" s="222" t="str">
        <f>IF(SUM(添付2!$K$6:$K$8)&lt;SUM(添付2!$K$9:$K$11),添付2!F7,添付2!F10)</f>
        <v>△△△社</v>
      </c>
      <c r="I5" s="222"/>
      <c r="J5" s="222"/>
      <c r="K5" s="222"/>
      <c r="L5" s="222"/>
      <c r="M5" s="222" t="str">
        <f>IF(SUM(添付2!$K$6:$K$8)&lt;SUM(添付2!$K$9:$K$11),添付2!G7,添付2!G10)</f>
        <v>FGHIJ-67890</v>
      </c>
      <c r="N5" s="222"/>
      <c r="O5" s="222"/>
      <c r="P5" s="222"/>
      <c r="Q5" s="222"/>
      <c r="R5" s="223">
        <f>IF(SUM(添付2!$K$6:$K$8)&lt;SUM(添付2!$K$9:$K$11),添付2!K7,添付2!K10)</f>
        <v>15</v>
      </c>
      <c r="S5" s="224"/>
      <c r="T5" s="226" t="s">
        <v>30</v>
      </c>
      <c r="U5" s="226"/>
      <c r="V5" s="227"/>
      <c r="W5" s="228"/>
      <c r="X5" s="232"/>
      <c r="Y5" s="232"/>
      <c r="Z5" s="235"/>
      <c r="AB5" s="104" t="s">
        <v>34</v>
      </c>
      <c r="AC5" s="104" t="s">
        <v>179</v>
      </c>
    </row>
    <row r="6" spans="1:29" ht="18" customHeight="1" x14ac:dyDescent="0.45">
      <c r="A6" s="218"/>
      <c r="B6" s="219"/>
      <c r="C6" s="219"/>
      <c r="D6" s="219"/>
      <c r="E6" s="220"/>
      <c r="F6" s="221" t="s">
        <v>266</v>
      </c>
      <c r="G6" s="221"/>
      <c r="H6" s="222">
        <f>IF(SUM(添付2!$K$6:$K$8)&lt;SUM(添付2!$K$9:$K$11),添付2!F8,添付2!F11)</f>
        <v>0</v>
      </c>
      <c r="I6" s="222"/>
      <c r="J6" s="222"/>
      <c r="K6" s="222"/>
      <c r="L6" s="222"/>
      <c r="M6" s="222">
        <f>IF(SUM(添付2!$K$6:$K$8)&lt;SUM(添付2!$K$9:$K$11),添付2!G8,添付2!G11)</f>
        <v>0</v>
      </c>
      <c r="N6" s="222"/>
      <c r="O6" s="222"/>
      <c r="P6" s="222"/>
      <c r="Q6" s="222"/>
      <c r="R6" s="223">
        <f>IF(SUM(添付2!$K$6:$K$8)&lt;SUM(添付2!$K$9:$K$11),添付2!K8,添付2!K11)</f>
        <v>0</v>
      </c>
      <c r="S6" s="224"/>
      <c r="T6" s="226" t="s">
        <v>30</v>
      </c>
      <c r="U6" s="226"/>
      <c r="V6" s="229"/>
      <c r="W6" s="230"/>
      <c r="X6" s="233"/>
      <c r="Y6" s="233"/>
      <c r="Z6" s="236"/>
    </row>
    <row r="7" spans="1:29" ht="18" customHeight="1" x14ac:dyDescent="0.45">
      <c r="A7" s="237" t="s">
        <v>15</v>
      </c>
      <c r="B7" s="238"/>
      <c r="C7" s="238"/>
      <c r="D7" s="238"/>
      <c r="E7" s="239"/>
      <c r="F7" s="221" t="s">
        <v>266</v>
      </c>
      <c r="G7" s="221"/>
      <c r="H7" s="222" t="str">
        <f>添付2!F24</f>
        <v>×××社</v>
      </c>
      <c r="I7" s="222"/>
      <c r="J7" s="222"/>
      <c r="K7" s="222"/>
      <c r="L7" s="222"/>
      <c r="M7" s="222" t="str">
        <f>添付2!G24</f>
        <v>67890-FGHIJ</v>
      </c>
      <c r="N7" s="222"/>
      <c r="O7" s="222"/>
      <c r="P7" s="222"/>
      <c r="Q7" s="222"/>
      <c r="R7" s="243">
        <f>添付2!K24</f>
        <v>16.399999999999999</v>
      </c>
      <c r="S7" s="244"/>
      <c r="T7" s="210" t="s">
        <v>29</v>
      </c>
      <c r="U7" s="211"/>
      <c r="V7" s="225" t="s">
        <v>131</v>
      </c>
      <c r="W7" s="226"/>
      <c r="X7" s="245">
        <f>添付2!G21</f>
        <v>16.399999999999999</v>
      </c>
      <c r="Y7" s="245"/>
      <c r="Z7" s="234" t="s">
        <v>29</v>
      </c>
      <c r="AB7" s="104" t="s">
        <v>34</v>
      </c>
      <c r="AC7" s="104" t="s">
        <v>178</v>
      </c>
    </row>
    <row r="8" spans="1:29" ht="18" customHeight="1" x14ac:dyDescent="0.45">
      <c r="A8" s="240"/>
      <c r="B8" s="241"/>
      <c r="C8" s="241"/>
      <c r="D8" s="241"/>
      <c r="E8" s="242"/>
      <c r="F8" s="221" t="s">
        <v>266</v>
      </c>
      <c r="G8" s="221"/>
      <c r="H8" s="222">
        <f>添付2!F25</f>
        <v>0</v>
      </c>
      <c r="I8" s="222"/>
      <c r="J8" s="222"/>
      <c r="K8" s="222"/>
      <c r="L8" s="222"/>
      <c r="M8" s="222">
        <f>添付2!G25</f>
        <v>0</v>
      </c>
      <c r="N8" s="222"/>
      <c r="O8" s="222"/>
      <c r="P8" s="222"/>
      <c r="Q8" s="222"/>
      <c r="R8" s="243">
        <f>添付2!K25</f>
        <v>0</v>
      </c>
      <c r="S8" s="244"/>
      <c r="T8" s="210" t="s">
        <v>29</v>
      </c>
      <c r="U8" s="211"/>
      <c r="V8" s="229"/>
      <c r="W8" s="230"/>
      <c r="X8" s="246"/>
      <c r="Y8" s="246"/>
      <c r="Z8" s="236"/>
      <c r="AB8" s="104" t="s">
        <v>34</v>
      </c>
      <c r="AC8" s="104" t="s">
        <v>179</v>
      </c>
    </row>
    <row r="9" spans="1:29" ht="27" customHeight="1" x14ac:dyDescent="0.45">
      <c r="A9" s="146" t="s">
        <v>147</v>
      </c>
      <c r="B9" s="146"/>
      <c r="C9" s="146"/>
      <c r="D9" s="146"/>
      <c r="E9" s="146"/>
      <c r="F9" s="146"/>
      <c r="G9" s="146"/>
      <c r="H9" s="146"/>
      <c r="I9" s="146"/>
      <c r="J9" s="146"/>
      <c r="K9" s="146"/>
      <c r="L9" s="146"/>
      <c r="M9" s="146"/>
      <c r="N9" s="146"/>
      <c r="O9" s="146"/>
      <c r="P9" s="146"/>
      <c r="Q9" s="146"/>
      <c r="R9" s="146"/>
      <c r="S9" s="146"/>
      <c r="T9" s="146"/>
      <c r="U9" s="146"/>
      <c r="V9" s="146"/>
      <c r="W9" s="146"/>
      <c r="X9" s="146"/>
      <c r="Y9" s="146"/>
      <c r="Z9" s="146"/>
    </row>
    <row r="10" spans="1:29" ht="12.6" customHeight="1" x14ac:dyDescent="0.45">
      <c r="A10" s="2"/>
    </row>
    <row r="11" spans="1:29" ht="18.600000000000001" customHeight="1" x14ac:dyDescent="0.45">
      <c r="A11" s="146" t="s">
        <v>214</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row>
    <row r="12" spans="1:29" ht="21" customHeight="1" x14ac:dyDescent="0.45">
      <c r="A12" s="185" t="s">
        <v>26</v>
      </c>
      <c r="B12" s="185"/>
      <c r="C12" s="185"/>
      <c r="D12" s="185"/>
      <c r="E12" s="185"/>
      <c r="F12" s="185"/>
      <c r="G12" s="185"/>
      <c r="H12" s="185"/>
      <c r="I12" s="185"/>
      <c r="J12" s="247">
        <f>添付3!C25</f>
        <v>100000</v>
      </c>
      <c r="K12" s="247"/>
      <c r="L12" s="247"/>
      <c r="M12" s="247"/>
      <c r="N12" s="247"/>
      <c r="O12" s="247"/>
      <c r="P12" s="247"/>
      <c r="Q12" s="247"/>
      <c r="R12" s="247"/>
      <c r="S12" s="247"/>
      <c r="T12" s="247"/>
      <c r="U12" s="247"/>
      <c r="V12" s="247"/>
      <c r="W12" s="247"/>
      <c r="X12" s="247"/>
      <c r="Y12" s="247"/>
      <c r="Z12" s="247"/>
      <c r="AB12" s="104" t="s">
        <v>34</v>
      </c>
      <c r="AC12" s="104" t="s">
        <v>149</v>
      </c>
    </row>
    <row r="13" spans="1:29" ht="21" customHeight="1" x14ac:dyDescent="0.45">
      <c r="A13" s="248" t="s">
        <v>27</v>
      </c>
      <c r="B13" s="249"/>
      <c r="C13" s="249"/>
      <c r="D13" s="249"/>
      <c r="E13" s="249"/>
      <c r="F13" s="249"/>
      <c r="G13" s="249"/>
      <c r="H13" s="249"/>
      <c r="I13" s="250"/>
      <c r="J13" s="247">
        <f>添付3!C8</f>
        <v>840000</v>
      </c>
      <c r="K13" s="247"/>
      <c r="L13" s="247"/>
      <c r="M13" s="247"/>
      <c r="N13" s="247"/>
      <c r="O13" s="247"/>
      <c r="P13" s="247"/>
      <c r="Q13" s="247"/>
      <c r="R13" s="247"/>
      <c r="S13" s="247"/>
      <c r="T13" s="247"/>
      <c r="U13" s="247"/>
      <c r="V13" s="247"/>
      <c r="W13" s="247"/>
      <c r="X13" s="247"/>
      <c r="Y13" s="247"/>
      <c r="Z13" s="247"/>
      <c r="AB13" s="104" t="s">
        <v>34</v>
      </c>
      <c r="AC13" s="104" t="s">
        <v>149</v>
      </c>
    </row>
    <row r="14" spans="1:29" ht="21" customHeight="1" x14ac:dyDescent="0.45">
      <c r="A14" s="248" t="s">
        <v>28</v>
      </c>
      <c r="B14" s="249"/>
      <c r="C14" s="249"/>
      <c r="D14" s="249"/>
      <c r="E14" s="249"/>
      <c r="F14" s="249"/>
      <c r="G14" s="249"/>
      <c r="H14" s="249"/>
      <c r="I14" s="250"/>
      <c r="J14" s="247">
        <f>添付3!C36</f>
        <v>0</v>
      </c>
      <c r="K14" s="247"/>
      <c r="L14" s="247"/>
      <c r="M14" s="247"/>
      <c r="N14" s="247"/>
      <c r="O14" s="247"/>
      <c r="P14" s="247"/>
      <c r="Q14" s="247"/>
      <c r="R14" s="247"/>
      <c r="S14" s="247"/>
      <c r="T14" s="247"/>
      <c r="U14" s="247"/>
      <c r="V14" s="247"/>
      <c r="W14" s="247"/>
      <c r="X14" s="247"/>
      <c r="Y14" s="247"/>
      <c r="Z14" s="247"/>
      <c r="AB14" s="104" t="s">
        <v>34</v>
      </c>
      <c r="AC14" s="104" t="s">
        <v>149</v>
      </c>
    </row>
    <row r="15" spans="1:29" ht="12.6" customHeight="1" x14ac:dyDescent="0.45"/>
    <row r="16" spans="1:29" x14ac:dyDescent="0.45">
      <c r="A16" s="103" t="s">
        <v>215</v>
      </c>
      <c r="AB16"/>
      <c r="AC16"/>
    </row>
    <row r="17" spans="1:29" ht="24" customHeight="1" x14ac:dyDescent="0.45">
      <c r="A17" s="207" t="s">
        <v>216</v>
      </c>
      <c r="B17" s="207"/>
      <c r="C17" s="207"/>
      <c r="D17" s="207"/>
      <c r="E17" s="207"/>
      <c r="F17" s="207"/>
      <c r="G17" s="251" t="s">
        <v>256</v>
      </c>
      <c r="H17" s="252"/>
      <c r="I17" s="253" t="s">
        <v>21</v>
      </c>
      <c r="J17" s="254"/>
      <c r="K17" s="254"/>
      <c r="L17" s="254"/>
      <c r="M17" s="254"/>
      <c r="N17" s="254"/>
      <c r="O17" s="254"/>
      <c r="P17" s="254"/>
      <c r="Q17" s="254"/>
      <c r="R17" s="254"/>
      <c r="S17" s="254"/>
      <c r="T17" s="254"/>
      <c r="U17" s="254"/>
      <c r="V17" s="254"/>
      <c r="W17" s="254"/>
      <c r="X17" s="254"/>
      <c r="Y17" s="254"/>
      <c r="Z17" s="255"/>
      <c r="AB17"/>
      <c r="AC17"/>
    </row>
    <row r="18" spans="1:29" ht="346.8" customHeight="1" x14ac:dyDescent="0.45">
      <c r="A18" s="207"/>
      <c r="B18" s="207"/>
      <c r="C18" s="207"/>
      <c r="D18" s="207"/>
      <c r="E18" s="207"/>
      <c r="F18" s="207"/>
      <c r="G18" s="256" t="s">
        <v>305</v>
      </c>
      <c r="H18" s="256"/>
      <c r="I18" s="256"/>
      <c r="J18" s="256"/>
      <c r="K18" s="256"/>
      <c r="L18" s="256"/>
      <c r="M18" s="256"/>
      <c r="N18" s="256"/>
      <c r="O18" s="256"/>
      <c r="P18" s="256"/>
      <c r="Q18" s="256"/>
      <c r="R18" s="256"/>
      <c r="S18" s="256"/>
      <c r="T18" s="256"/>
      <c r="U18" s="256"/>
      <c r="V18" s="256"/>
      <c r="W18" s="256"/>
      <c r="X18" s="256"/>
      <c r="Y18" s="256"/>
      <c r="Z18" s="256"/>
      <c r="AB18"/>
      <c r="AC18"/>
    </row>
    <row r="19" spans="1:29" ht="18" customHeight="1" x14ac:dyDescent="0.45">
      <c r="A19" s="103" t="s">
        <v>10</v>
      </c>
      <c r="AB19"/>
      <c r="AC19"/>
    </row>
  </sheetData>
  <mergeCells count="52">
    <mergeCell ref="A14:I14"/>
    <mergeCell ref="J14:Z14"/>
    <mergeCell ref="A17:F18"/>
    <mergeCell ref="G17:H17"/>
    <mergeCell ref="I17:Z17"/>
    <mergeCell ref="G18:Z18"/>
    <mergeCell ref="A9:Z9"/>
    <mergeCell ref="A11:Z11"/>
    <mergeCell ref="A12:I12"/>
    <mergeCell ref="J12:Z12"/>
    <mergeCell ref="A13:I13"/>
    <mergeCell ref="J13:Z13"/>
    <mergeCell ref="V7:W8"/>
    <mergeCell ref="X7:Y8"/>
    <mergeCell ref="Z7:Z8"/>
    <mergeCell ref="F8:G8"/>
    <mergeCell ref="H8:L8"/>
    <mergeCell ref="M8:Q8"/>
    <mergeCell ref="R8:S8"/>
    <mergeCell ref="T8:U8"/>
    <mergeCell ref="T7:U7"/>
    <mergeCell ref="A7:E8"/>
    <mergeCell ref="F7:G7"/>
    <mergeCell ref="H7:L7"/>
    <mergeCell ref="M7:Q7"/>
    <mergeCell ref="R7:S7"/>
    <mergeCell ref="V4:W6"/>
    <mergeCell ref="X4:Y6"/>
    <mergeCell ref="Z4:Z6"/>
    <mergeCell ref="F5:G5"/>
    <mergeCell ref="H5:L5"/>
    <mergeCell ref="M5:Q5"/>
    <mergeCell ref="R5:S5"/>
    <mergeCell ref="T5:U5"/>
    <mergeCell ref="F6:G6"/>
    <mergeCell ref="H6:L6"/>
    <mergeCell ref="T4:U4"/>
    <mergeCell ref="T6:U6"/>
    <mergeCell ref="A4:E6"/>
    <mergeCell ref="F4:G4"/>
    <mergeCell ref="H4:L4"/>
    <mergeCell ref="M4:Q4"/>
    <mergeCell ref="R4:S4"/>
    <mergeCell ref="M6:Q6"/>
    <mergeCell ref="R6:S6"/>
    <mergeCell ref="A1:Z1"/>
    <mergeCell ref="A2:Z2"/>
    <mergeCell ref="A3:E3"/>
    <mergeCell ref="F3:G3"/>
    <mergeCell ref="H3:L3"/>
    <mergeCell ref="M3:Q3"/>
    <mergeCell ref="R3:Z3"/>
  </mergeCells>
  <phoneticPr fontId="21"/>
  <conditionalFormatting sqref="F4:G8">
    <cfRule type="containsBlanks" dxfId="19" priority="5">
      <formula>LEN(TRIM(F4))=0</formula>
    </cfRule>
  </conditionalFormatting>
  <conditionalFormatting sqref="H4:Q6">
    <cfRule type="containsBlanks" dxfId="18" priority="3">
      <formula>LEN(TRIM(H4))=0</formula>
    </cfRule>
  </conditionalFormatting>
  <conditionalFormatting sqref="V7 H7:Q8">
    <cfRule type="containsBlanks" dxfId="17" priority="2">
      <formula>LEN(TRIM(H7))=0</formula>
    </cfRule>
  </conditionalFormatting>
  <conditionalFormatting sqref="G17">
    <cfRule type="containsBlanks" dxfId="16" priority="1">
      <formula>LEN(TRIM(G17))=0</formula>
    </cfRule>
  </conditionalFormatting>
  <dataValidations count="1">
    <dataValidation type="list" allowBlank="1" showInputMessage="1" showErrorMessage="1" sqref="G17 F4:G8">
      <formula1>"□,■"</formula1>
    </dataValidation>
  </dataValidations>
  <pageMargins left="0.78740157480314965" right="0.78740157480314965" top="0.78740157480314965" bottom="0.59055118110236227"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Y7" sqref="Y7:Z7"/>
    </sheetView>
  </sheetViews>
  <sheetFormatPr defaultColWidth="3" defaultRowHeight="18" x14ac:dyDescent="0.45"/>
  <cols>
    <col min="4" max="4" width="2.19921875" customWidth="1"/>
    <col min="5" max="28" width="2.69921875" customWidth="1"/>
  </cols>
  <sheetData>
    <row r="1" spans="1:28" x14ac:dyDescent="0.45">
      <c r="A1" s="257" t="s">
        <v>150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28" ht="18" customHeight="1" x14ac:dyDescent="0.45">
      <c r="A2" s="184" t="s">
        <v>151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1:28" x14ac:dyDescent="0.45">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row>
    <row r="4" spans="1:28" ht="18.600000000000001" customHeight="1" x14ac:dyDescent="0.45">
      <c r="A4" s="259" t="s">
        <v>152</v>
      </c>
      <c r="B4" s="259"/>
      <c r="C4" s="259"/>
      <c r="D4" s="259"/>
      <c r="E4" s="260"/>
      <c r="F4" s="261"/>
      <c r="G4" s="261"/>
      <c r="H4" s="261"/>
      <c r="I4" s="261"/>
      <c r="J4" s="261"/>
      <c r="K4" s="261"/>
      <c r="L4" s="261"/>
      <c r="M4" s="261"/>
      <c r="N4" s="261"/>
      <c r="O4" s="262">
        <v>23</v>
      </c>
      <c r="P4" s="262"/>
      <c r="Q4" s="263" t="s">
        <v>153</v>
      </c>
      <c r="R4" s="263"/>
      <c r="S4" s="263"/>
      <c r="T4" s="263"/>
      <c r="U4" s="263"/>
      <c r="V4" s="263"/>
      <c r="W4" s="263"/>
      <c r="X4" s="263"/>
      <c r="Y4" s="263"/>
      <c r="Z4" s="263"/>
      <c r="AA4" s="263"/>
      <c r="AB4" s="264"/>
    </row>
    <row r="5" spans="1:28" x14ac:dyDescent="0.45">
      <c r="A5" s="259"/>
      <c r="B5" s="259"/>
      <c r="C5" s="259"/>
      <c r="D5" s="259"/>
      <c r="E5" s="265" t="s">
        <v>93</v>
      </c>
      <c r="F5" s="265"/>
      <c r="G5" s="265" t="s">
        <v>154</v>
      </c>
      <c r="H5" s="265"/>
      <c r="I5" s="265" t="s">
        <v>155</v>
      </c>
      <c r="J5" s="265"/>
      <c r="K5" s="265" t="s">
        <v>156</v>
      </c>
      <c r="L5" s="265"/>
      <c r="M5" s="265" t="s">
        <v>157</v>
      </c>
      <c r="N5" s="265"/>
      <c r="O5" s="265" t="s">
        <v>158</v>
      </c>
      <c r="P5" s="265"/>
      <c r="Q5" s="265" t="s">
        <v>159</v>
      </c>
      <c r="R5" s="265"/>
      <c r="S5" s="265" t="s">
        <v>160</v>
      </c>
      <c r="T5" s="265"/>
      <c r="U5" s="265" t="s">
        <v>161</v>
      </c>
      <c r="V5" s="265"/>
      <c r="W5" s="265" t="s">
        <v>162</v>
      </c>
      <c r="X5" s="265"/>
      <c r="Y5" s="265" t="s">
        <v>163</v>
      </c>
      <c r="Z5" s="265"/>
      <c r="AA5" s="265" t="s">
        <v>164</v>
      </c>
      <c r="AB5" s="265"/>
    </row>
    <row r="6" spans="1:28" ht="30" customHeight="1" x14ac:dyDescent="0.45">
      <c r="A6" s="266" t="s">
        <v>267</v>
      </c>
      <c r="B6" s="267"/>
      <c r="C6" s="267"/>
      <c r="D6" s="268"/>
      <c r="E6" s="269"/>
      <c r="F6" s="269"/>
      <c r="G6" s="270"/>
      <c r="H6" s="271"/>
      <c r="I6" s="270"/>
      <c r="J6" s="271"/>
      <c r="K6" s="270"/>
      <c r="L6" s="271"/>
      <c r="M6" s="270"/>
      <c r="N6" s="271"/>
      <c r="O6" s="270"/>
      <c r="P6" s="271"/>
      <c r="Q6" s="270"/>
      <c r="R6" s="271"/>
      <c r="S6" s="270"/>
      <c r="T6" s="271"/>
      <c r="U6" s="270"/>
      <c r="V6" s="271"/>
      <c r="W6" s="270"/>
      <c r="X6" s="271"/>
      <c r="Y6" s="270"/>
      <c r="Z6" s="271"/>
      <c r="AA6" s="270"/>
      <c r="AB6" s="271"/>
    </row>
    <row r="7" spans="1:28" ht="30" customHeight="1" x14ac:dyDescent="0.45">
      <c r="A7" s="274" t="s">
        <v>268</v>
      </c>
      <c r="B7" s="275"/>
      <c r="C7" s="275"/>
      <c r="D7" s="276"/>
      <c r="E7" s="277"/>
      <c r="F7" s="277"/>
      <c r="G7" s="272"/>
      <c r="H7" s="273"/>
      <c r="I7" s="272"/>
      <c r="J7" s="273"/>
      <c r="K7" s="272"/>
      <c r="L7" s="273"/>
      <c r="M7" s="272"/>
      <c r="N7" s="273"/>
      <c r="O7" s="272"/>
      <c r="P7" s="273"/>
      <c r="Q7" s="272"/>
      <c r="R7" s="273"/>
      <c r="S7" s="272"/>
      <c r="T7" s="273"/>
      <c r="U7" s="272"/>
      <c r="V7" s="273"/>
      <c r="W7" s="272"/>
      <c r="X7" s="273"/>
      <c r="Y7" s="272"/>
      <c r="Z7" s="273"/>
      <c r="AA7" s="272"/>
      <c r="AB7" s="273"/>
    </row>
    <row r="8" spans="1:28" ht="30" customHeight="1" x14ac:dyDescent="0.45">
      <c r="A8" s="274" t="s">
        <v>269</v>
      </c>
      <c r="B8" s="275"/>
      <c r="C8" s="275"/>
      <c r="D8" s="276"/>
      <c r="E8" s="277"/>
      <c r="F8" s="277"/>
      <c r="G8" s="272"/>
      <c r="H8" s="273"/>
      <c r="I8" s="272"/>
      <c r="J8" s="273"/>
      <c r="K8" s="272"/>
      <c r="L8" s="273"/>
      <c r="M8" s="272"/>
      <c r="N8" s="273"/>
      <c r="O8" s="272"/>
      <c r="P8" s="273"/>
      <c r="Q8" s="272"/>
      <c r="R8" s="273"/>
      <c r="S8" s="272"/>
      <c r="T8" s="273"/>
      <c r="U8" s="272"/>
      <c r="V8" s="273"/>
      <c r="W8" s="272"/>
      <c r="X8" s="273"/>
      <c r="Y8" s="272"/>
      <c r="Z8" s="273"/>
      <c r="AA8" s="272"/>
      <c r="AB8" s="273"/>
    </row>
    <row r="9" spans="1:28" ht="30" customHeight="1" x14ac:dyDescent="0.45">
      <c r="A9" s="274" t="s">
        <v>270</v>
      </c>
      <c r="B9" s="275"/>
      <c r="C9" s="275"/>
      <c r="D9" s="276"/>
      <c r="E9" s="277"/>
      <c r="F9" s="277"/>
      <c r="G9" s="272"/>
      <c r="H9" s="273"/>
      <c r="I9" s="272"/>
      <c r="J9" s="273"/>
      <c r="K9" s="272"/>
      <c r="L9" s="273"/>
      <c r="M9" s="272"/>
      <c r="N9" s="273"/>
      <c r="O9" s="272"/>
      <c r="P9" s="273"/>
      <c r="Q9" s="272"/>
      <c r="R9" s="273"/>
      <c r="S9" s="272"/>
      <c r="T9" s="273"/>
      <c r="U9" s="272"/>
      <c r="V9" s="273"/>
      <c r="W9" s="272"/>
      <c r="X9" s="273"/>
      <c r="Y9" s="272"/>
      <c r="Z9" s="273"/>
      <c r="AA9" s="272"/>
      <c r="AB9" s="273"/>
    </row>
    <row r="10" spans="1:28" ht="30" customHeight="1" x14ac:dyDescent="0.45">
      <c r="A10" s="274" t="s">
        <v>271</v>
      </c>
      <c r="B10" s="275"/>
      <c r="C10" s="275"/>
      <c r="D10" s="276"/>
      <c r="E10" s="277"/>
      <c r="F10" s="277"/>
      <c r="G10" s="272"/>
      <c r="H10" s="273"/>
      <c r="I10" s="272"/>
      <c r="J10" s="273"/>
      <c r="K10" s="272"/>
      <c r="L10" s="273"/>
      <c r="M10" s="272"/>
      <c r="N10" s="273"/>
      <c r="O10" s="272"/>
      <c r="P10" s="273"/>
      <c r="Q10" s="272"/>
      <c r="R10" s="273"/>
      <c r="S10" s="272"/>
      <c r="T10" s="273"/>
      <c r="U10" s="272"/>
      <c r="V10" s="273"/>
      <c r="W10" s="272"/>
      <c r="X10" s="273"/>
      <c r="Y10" s="272"/>
      <c r="Z10" s="273"/>
      <c r="AA10" s="272"/>
      <c r="AB10" s="273"/>
    </row>
    <row r="11" spans="1:28" ht="30" customHeight="1" x14ac:dyDescent="0.45">
      <c r="A11" s="274" t="s">
        <v>272</v>
      </c>
      <c r="B11" s="275"/>
      <c r="C11" s="275"/>
      <c r="D11" s="276"/>
      <c r="E11" s="277"/>
      <c r="F11" s="277"/>
      <c r="G11" s="272"/>
      <c r="H11" s="273"/>
      <c r="I11" s="272"/>
      <c r="J11" s="273"/>
      <c r="K11" s="272"/>
      <c r="L11" s="273"/>
      <c r="M11" s="272"/>
      <c r="N11" s="273"/>
      <c r="O11" s="272"/>
      <c r="P11" s="273"/>
      <c r="Q11" s="272"/>
      <c r="R11" s="273"/>
      <c r="S11" s="272"/>
      <c r="T11" s="273"/>
      <c r="U11" s="272"/>
      <c r="V11" s="273"/>
      <c r="W11" s="272"/>
      <c r="X11" s="273"/>
      <c r="Y11" s="272"/>
      <c r="Z11" s="273"/>
      <c r="AA11" s="272"/>
      <c r="AB11" s="273"/>
    </row>
    <row r="12" spans="1:28" ht="30" customHeight="1" x14ac:dyDescent="0.45">
      <c r="A12" s="285"/>
      <c r="B12" s="286"/>
      <c r="C12" s="286"/>
      <c r="D12" s="287"/>
      <c r="E12" s="277"/>
      <c r="F12" s="277"/>
      <c r="G12" s="272"/>
      <c r="H12" s="273"/>
      <c r="I12" s="272"/>
      <c r="J12" s="273"/>
      <c r="K12" s="272"/>
      <c r="L12" s="273"/>
      <c r="M12" s="272"/>
      <c r="N12" s="273"/>
      <c r="O12" s="272"/>
      <c r="P12" s="273"/>
      <c r="Q12" s="272"/>
      <c r="R12" s="273"/>
      <c r="S12" s="272"/>
      <c r="T12" s="273"/>
      <c r="U12" s="272"/>
      <c r="V12" s="273"/>
      <c r="W12" s="272"/>
      <c r="X12" s="273"/>
      <c r="Y12" s="272"/>
      <c r="Z12" s="273"/>
      <c r="AA12" s="272"/>
      <c r="AB12" s="273"/>
    </row>
    <row r="13" spans="1:28" ht="30" customHeight="1" x14ac:dyDescent="0.45">
      <c r="A13" s="279"/>
      <c r="B13" s="280"/>
      <c r="C13" s="280"/>
      <c r="D13" s="281"/>
      <c r="E13" s="282"/>
      <c r="F13" s="282"/>
      <c r="G13" s="283"/>
      <c r="H13" s="284"/>
      <c r="I13" s="283"/>
      <c r="J13" s="284"/>
      <c r="K13" s="283"/>
      <c r="L13" s="284"/>
      <c r="M13" s="283"/>
      <c r="N13" s="284"/>
      <c r="O13" s="283"/>
      <c r="P13" s="284"/>
      <c r="Q13" s="283"/>
      <c r="R13" s="284"/>
      <c r="S13" s="283"/>
      <c r="T13" s="284"/>
      <c r="U13" s="283"/>
      <c r="V13" s="284"/>
      <c r="W13" s="283"/>
      <c r="X13" s="284"/>
      <c r="Y13" s="283"/>
      <c r="Z13" s="284"/>
      <c r="AA13" s="283"/>
      <c r="AB13" s="284"/>
    </row>
    <row r="14" spans="1:28" ht="30" customHeight="1" x14ac:dyDescent="0.45">
      <c r="A14" s="228"/>
      <c r="B14" s="228"/>
      <c r="C14" s="228"/>
      <c r="D14" s="22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row>
    <row r="15" spans="1:28" ht="30" customHeight="1" x14ac:dyDescent="0.45">
      <c r="A15" s="228"/>
      <c r="B15" s="228"/>
      <c r="C15" s="228"/>
      <c r="D15" s="22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row>
    <row r="16" spans="1:28" ht="30" customHeight="1" x14ac:dyDescent="0.45">
      <c r="A16" s="228"/>
      <c r="B16" s="228"/>
      <c r="C16" s="228"/>
      <c r="D16" s="22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row>
    <row r="17" spans="1:28" ht="30" customHeight="1" x14ac:dyDescent="0.45">
      <c r="A17" s="228"/>
      <c r="B17" s="228"/>
      <c r="C17" s="228"/>
      <c r="D17" s="22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row>
    <row r="18" spans="1:28" ht="30" customHeight="1" x14ac:dyDescent="0.45">
      <c r="A18" s="228"/>
      <c r="B18" s="228"/>
      <c r="C18" s="228"/>
      <c r="D18" s="22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row>
    <row r="19" spans="1:28" ht="30" customHeight="1" x14ac:dyDescent="0.45">
      <c r="A19" s="228"/>
      <c r="B19" s="228"/>
      <c r="C19" s="228"/>
      <c r="D19" s="22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row>
    <row r="20" spans="1:28" ht="30" customHeight="1" x14ac:dyDescent="0.45">
      <c r="A20" s="228"/>
      <c r="B20" s="228"/>
      <c r="C20" s="228"/>
      <c r="D20" s="22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row>
    <row r="21" spans="1:28" ht="30" customHeight="1" x14ac:dyDescent="0.45">
      <c r="A21" s="228"/>
      <c r="B21" s="228"/>
      <c r="C21" s="228"/>
      <c r="D21" s="22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row>
    <row r="22" spans="1:28" ht="30" customHeight="1" x14ac:dyDescent="0.45">
      <c r="A22" s="228"/>
      <c r="B22" s="228"/>
      <c r="C22" s="228"/>
      <c r="D22" s="22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row>
    <row r="23" spans="1:28" ht="30" customHeight="1" x14ac:dyDescent="0.45">
      <c r="A23" s="228"/>
      <c r="B23" s="228"/>
      <c r="C23" s="228"/>
      <c r="D23" s="22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row>
    <row r="24" spans="1:28" ht="30" customHeight="1" x14ac:dyDescent="0.45">
      <c r="A24" s="228"/>
      <c r="B24" s="228"/>
      <c r="C24" s="228"/>
      <c r="D24" s="22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row>
    <row r="25" spans="1:28" ht="30" customHeight="1" x14ac:dyDescent="0.45">
      <c r="A25" s="288"/>
      <c r="B25" s="288"/>
      <c r="C25" s="288"/>
      <c r="D25" s="288"/>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row>
    <row r="26" spans="1:28" x14ac:dyDescent="0.45">
      <c r="A26" s="288"/>
      <c r="B26" s="288"/>
      <c r="C26" s="288"/>
      <c r="D26" s="288"/>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row>
    <row r="27" spans="1:28" x14ac:dyDescent="0.45">
      <c r="A27" s="288"/>
      <c r="B27" s="288"/>
      <c r="C27" s="288"/>
      <c r="D27" s="288"/>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x14ac:dyDescent="0.45">
      <c r="A28" s="288"/>
      <c r="B28" s="288"/>
      <c r="C28" s="288"/>
      <c r="D28" s="288"/>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row>
    <row r="29" spans="1:28" x14ac:dyDescent="0.45">
      <c r="A29" s="288"/>
      <c r="B29" s="288"/>
      <c r="C29" s="288"/>
      <c r="D29" s="288"/>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row>
  </sheetData>
  <mergeCells count="331">
    <mergeCell ref="Q29:R29"/>
    <mergeCell ref="S29:T29"/>
    <mergeCell ref="U29:V29"/>
    <mergeCell ref="W29:X29"/>
    <mergeCell ref="Y29:Z29"/>
    <mergeCell ref="U28:V28"/>
    <mergeCell ref="W28:X28"/>
    <mergeCell ref="Y28:Z28"/>
    <mergeCell ref="AA28:AB28"/>
    <mergeCell ref="A29:D29"/>
    <mergeCell ref="E29:F29"/>
    <mergeCell ref="G29:H29"/>
    <mergeCell ref="I29:J29"/>
    <mergeCell ref="K29:L29"/>
    <mergeCell ref="M29:N29"/>
    <mergeCell ref="AA27:AB27"/>
    <mergeCell ref="A28:D28"/>
    <mergeCell ref="E28:F28"/>
    <mergeCell ref="G28:H28"/>
    <mergeCell ref="I28:J28"/>
    <mergeCell ref="K28:L28"/>
    <mergeCell ref="M28:N28"/>
    <mergeCell ref="O28:P28"/>
    <mergeCell ref="Q28:R28"/>
    <mergeCell ref="S28:T28"/>
    <mergeCell ref="O27:P27"/>
    <mergeCell ref="Q27:R27"/>
    <mergeCell ref="S27:T27"/>
    <mergeCell ref="U27:V27"/>
    <mergeCell ref="W27:X27"/>
    <mergeCell ref="Y27:Z27"/>
    <mergeCell ref="AA29:AB29"/>
    <mergeCell ref="O29:P29"/>
    <mergeCell ref="U26:V26"/>
    <mergeCell ref="W26:X26"/>
    <mergeCell ref="Y26:Z26"/>
    <mergeCell ref="AA26:AB26"/>
    <mergeCell ref="A27:D27"/>
    <mergeCell ref="E27:F27"/>
    <mergeCell ref="G27:H27"/>
    <mergeCell ref="I27:J27"/>
    <mergeCell ref="K27:L27"/>
    <mergeCell ref="M27:N27"/>
    <mergeCell ref="A26:D26"/>
    <mergeCell ref="E26:F26"/>
    <mergeCell ref="G26:H26"/>
    <mergeCell ref="I26:J26"/>
    <mergeCell ref="K26:L26"/>
    <mergeCell ref="M26:N26"/>
    <mergeCell ref="O26:P26"/>
    <mergeCell ref="Q26:R26"/>
    <mergeCell ref="S26:T26"/>
    <mergeCell ref="U24:V24"/>
    <mergeCell ref="W24:X24"/>
    <mergeCell ref="Y24:Z24"/>
    <mergeCell ref="AA24:AB24"/>
    <mergeCell ref="A25:D25"/>
    <mergeCell ref="E25:F25"/>
    <mergeCell ref="G25:H25"/>
    <mergeCell ref="I25:J25"/>
    <mergeCell ref="K25:L25"/>
    <mergeCell ref="M25:N25"/>
    <mergeCell ref="AA25:AB25"/>
    <mergeCell ref="O25:P25"/>
    <mergeCell ref="Q25:R25"/>
    <mergeCell ref="S25:T25"/>
    <mergeCell ref="U25:V25"/>
    <mergeCell ref="W25:X25"/>
    <mergeCell ref="Y25:Z25"/>
    <mergeCell ref="A24:D24"/>
    <mergeCell ref="E24:F24"/>
    <mergeCell ref="G24:H24"/>
    <mergeCell ref="I24:J24"/>
    <mergeCell ref="K24:L24"/>
    <mergeCell ref="M24:N24"/>
    <mergeCell ref="O24:P24"/>
    <mergeCell ref="Q24:R24"/>
    <mergeCell ref="S24:T24"/>
    <mergeCell ref="U22:V22"/>
    <mergeCell ref="W22:X22"/>
    <mergeCell ref="Y22:Z22"/>
    <mergeCell ref="AA22:AB22"/>
    <mergeCell ref="A23:D23"/>
    <mergeCell ref="E23:F23"/>
    <mergeCell ref="G23:H23"/>
    <mergeCell ref="I23:J23"/>
    <mergeCell ref="K23:L23"/>
    <mergeCell ref="M23:N23"/>
    <mergeCell ref="AA23:AB23"/>
    <mergeCell ref="O23:P23"/>
    <mergeCell ref="Q23:R23"/>
    <mergeCell ref="S23:T23"/>
    <mergeCell ref="U23:V23"/>
    <mergeCell ref="W23:X23"/>
    <mergeCell ref="Y23:Z23"/>
    <mergeCell ref="A22:D22"/>
    <mergeCell ref="E22:F22"/>
    <mergeCell ref="G22:H22"/>
    <mergeCell ref="I22:J22"/>
    <mergeCell ref="K22:L22"/>
    <mergeCell ref="M22:N22"/>
    <mergeCell ref="O22:P22"/>
    <mergeCell ref="Q22:R22"/>
    <mergeCell ref="S22:T22"/>
    <mergeCell ref="U20:V20"/>
    <mergeCell ref="W20:X20"/>
    <mergeCell ref="Y20:Z20"/>
    <mergeCell ref="AA20:AB20"/>
    <mergeCell ref="A21:D21"/>
    <mergeCell ref="E21:F21"/>
    <mergeCell ref="G21:H21"/>
    <mergeCell ref="I21:J21"/>
    <mergeCell ref="K21:L21"/>
    <mergeCell ref="M21:N21"/>
    <mergeCell ref="AA21:AB21"/>
    <mergeCell ref="O21:P21"/>
    <mergeCell ref="Q21:R21"/>
    <mergeCell ref="S21:T21"/>
    <mergeCell ref="U21:V21"/>
    <mergeCell ref="W21:X21"/>
    <mergeCell ref="Y21:Z21"/>
    <mergeCell ref="A20:D20"/>
    <mergeCell ref="E20:F20"/>
    <mergeCell ref="G20:H20"/>
    <mergeCell ref="I20:J20"/>
    <mergeCell ref="K20:L20"/>
    <mergeCell ref="M20:N20"/>
    <mergeCell ref="O20:P20"/>
    <mergeCell ref="Q20:R20"/>
    <mergeCell ref="S20:T20"/>
    <mergeCell ref="U18:V18"/>
    <mergeCell ref="W18:X18"/>
    <mergeCell ref="Y18:Z18"/>
    <mergeCell ref="AA18:AB18"/>
    <mergeCell ref="A19:D19"/>
    <mergeCell ref="E19:F19"/>
    <mergeCell ref="G19:H19"/>
    <mergeCell ref="I19:J19"/>
    <mergeCell ref="K19:L19"/>
    <mergeCell ref="M19:N19"/>
    <mergeCell ref="AA19:AB19"/>
    <mergeCell ref="O19:P19"/>
    <mergeCell ref="Q19:R19"/>
    <mergeCell ref="S19:T19"/>
    <mergeCell ref="U19:V19"/>
    <mergeCell ref="W19:X19"/>
    <mergeCell ref="Y19:Z19"/>
    <mergeCell ref="A18:D18"/>
    <mergeCell ref="E18:F18"/>
    <mergeCell ref="G18:H18"/>
    <mergeCell ref="I18:J18"/>
    <mergeCell ref="K18:L18"/>
    <mergeCell ref="M18:N18"/>
    <mergeCell ref="O18:P18"/>
    <mergeCell ref="Q18:R18"/>
    <mergeCell ref="S18:T18"/>
    <mergeCell ref="U16:V16"/>
    <mergeCell ref="W16:X16"/>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A16:D16"/>
    <mergeCell ref="E16:F16"/>
    <mergeCell ref="G16:H16"/>
    <mergeCell ref="I16:J16"/>
    <mergeCell ref="K16:L16"/>
    <mergeCell ref="M16:N16"/>
    <mergeCell ref="O16:P16"/>
    <mergeCell ref="Q16:R16"/>
    <mergeCell ref="S16:T16"/>
    <mergeCell ref="U14:V14"/>
    <mergeCell ref="W14:X14"/>
    <mergeCell ref="Y14:Z14"/>
    <mergeCell ref="AA14:AB14"/>
    <mergeCell ref="A15:D15"/>
    <mergeCell ref="E15:F15"/>
    <mergeCell ref="G15:H15"/>
    <mergeCell ref="I15:J15"/>
    <mergeCell ref="K15:L15"/>
    <mergeCell ref="M15:N15"/>
    <mergeCell ref="AA15:AB15"/>
    <mergeCell ref="O15:P15"/>
    <mergeCell ref="Q15:R15"/>
    <mergeCell ref="S15:T15"/>
    <mergeCell ref="U15:V15"/>
    <mergeCell ref="W15:X15"/>
    <mergeCell ref="Y15:Z15"/>
    <mergeCell ref="A14:D14"/>
    <mergeCell ref="E14:F14"/>
    <mergeCell ref="G14:H14"/>
    <mergeCell ref="I14:J14"/>
    <mergeCell ref="K14:L14"/>
    <mergeCell ref="M14:N14"/>
    <mergeCell ref="O14:P14"/>
    <mergeCell ref="Q14:R14"/>
    <mergeCell ref="S14:T14"/>
    <mergeCell ref="U12:V12"/>
    <mergeCell ref="W12:X12"/>
    <mergeCell ref="Y12:Z12"/>
    <mergeCell ref="AA12:AB12"/>
    <mergeCell ref="A13:D13"/>
    <mergeCell ref="E13:F13"/>
    <mergeCell ref="G13:H13"/>
    <mergeCell ref="I13:J13"/>
    <mergeCell ref="K13:L13"/>
    <mergeCell ref="M13:N13"/>
    <mergeCell ref="AA13:AB13"/>
    <mergeCell ref="O13:P13"/>
    <mergeCell ref="Q13:R13"/>
    <mergeCell ref="S13:T13"/>
    <mergeCell ref="U13:V13"/>
    <mergeCell ref="W13:X13"/>
    <mergeCell ref="Y13:Z13"/>
    <mergeCell ref="A12:D12"/>
    <mergeCell ref="E12:F12"/>
    <mergeCell ref="G12:H12"/>
    <mergeCell ref="I12:J12"/>
    <mergeCell ref="K12:L12"/>
    <mergeCell ref="M12:N12"/>
    <mergeCell ref="O12:P12"/>
    <mergeCell ref="Q12:R12"/>
    <mergeCell ref="S12:T12"/>
    <mergeCell ref="U10:V10"/>
    <mergeCell ref="W10:X10"/>
    <mergeCell ref="Y10:Z10"/>
    <mergeCell ref="AA10:AB10"/>
    <mergeCell ref="A11:D11"/>
    <mergeCell ref="E11:F11"/>
    <mergeCell ref="G11:H11"/>
    <mergeCell ref="I11:J11"/>
    <mergeCell ref="K11:L11"/>
    <mergeCell ref="M11:N11"/>
    <mergeCell ref="AA11:AB11"/>
    <mergeCell ref="O11:P11"/>
    <mergeCell ref="Q11:R11"/>
    <mergeCell ref="S11:T11"/>
    <mergeCell ref="U11:V11"/>
    <mergeCell ref="W11:X11"/>
    <mergeCell ref="Y11:Z11"/>
    <mergeCell ref="A10:D10"/>
    <mergeCell ref="E10:F10"/>
    <mergeCell ref="G10:H10"/>
    <mergeCell ref="I10:J10"/>
    <mergeCell ref="K10:L10"/>
    <mergeCell ref="M10:N10"/>
    <mergeCell ref="O10:P10"/>
    <mergeCell ref="Q10:R10"/>
    <mergeCell ref="S10:T10"/>
    <mergeCell ref="Y8:Z8"/>
    <mergeCell ref="AA8:AB8"/>
    <mergeCell ref="A9:D9"/>
    <mergeCell ref="E9:F9"/>
    <mergeCell ref="G9:H9"/>
    <mergeCell ref="I9:J9"/>
    <mergeCell ref="K9:L9"/>
    <mergeCell ref="M9:N9"/>
    <mergeCell ref="AA9:AB9"/>
    <mergeCell ref="O9:P9"/>
    <mergeCell ref="Q9:R9"/>
    <mergeCell ref="S9:T9"/>
    <mergeCell ref="U9:V9"/>
    <mergeCell ref="W9:X9"/>
    <mergeCell ref="Y9:Z9"/>
    <mergeCell ref="AA7:AB7"/>
    <mergeCell ref="A8:D8"/>
    <mergeCell ref="E8:F8"/>
    <mergeCell ref="G8:H8"/>
    <mergeCell ref="I8:J8"/>
    <mergeCell ref="K8:L8"/>
    <mergeCell ref="M8:N8"/>
    <mergeCell ref="O8:P8"/>
    <mergeCell ref="Q8:R8"/>
    <mergeCell ref="S8:T8"/>
    <mergeCell ref="O7:P7"/>
    <mergeCell ref="Q7:R7"/>
    <mergeCell ref="S7:T7"/>
    <mergeCell ref="U7:V7"/>
    <mergeCell ref="W7:X7"/>
    <mergeCell ref="Y7:Z7"/>
    <mergeCell ref="A7:D7"/>
    <mergeCell ref="E7:F7"/>
    <mergeCell ref="G7:H7"/>
    <mergeCell ref="I7:J7"/>
    <mergeCell ref="K7:L7"/>
    <mergeCell ref="M7:N7"/>
    <mergeCell ref="U8:V8"/>
    <mergeCell ref="W8:X8"/>
    <mergeCell ref="Q6:R6"/>
    <mergeCell ref="S6:T6"/>
    <mergeCell ref="U6:V6"/>
    <mergeCell ref="W6:X6"/>
    <mergeCell ref="Y6:Z6"/>
    <mergeCell ref="AA6:AB6"/>
    <mergeCell ref="W5:X5"/>
    <mergeCell ref="Y5:Z5"/>
    <mergeCell ref="AA5:AB5"/>
    <mergeCell ref="Q5:R5"/>
    <mergeCell ref="S5:T5"/>
    <mergeCell ref="U5:V5"/>
    <mergeCell ref="A6:D6"/>
    <mergeCell ref="E6:F6"/>
    <mergeCell ref="G6:H6"/>
    <mergeCell ref="I6:J6"/>
    <mergeCell ref="K6:L6"/>
    <mergeCell ref="M6:N6"/>
    <mergeCell ref="O6:P6"/>
    <mergeCell ref="K5:L5"/>
    <mergeCell ref="M5:N5"/>
    <mergeCell ref="O5:P5"/>
    <mergeCell ref="A1:AB1"/>
    <mergeCell ref="A2:AB2"/>
    <mergeCell ref="A3:AB3"/>
    <mergeCell ref="A4:D5"/>
    <mergeCell ref="E4:N4"/>
    <mergeCell ref="O4:P4"/>
    <mergeCell ref="Q4:AB4"/>
    <mergeCell ref="E5:F5"/>
    <mergeCell ref="G5:H5"/>
    <mergeCell ref="I5:J5"/>
  </mergeCells>
  <phoneticPr fontId="21"/>
  <conditionalFormatting sqref="O4:P4">
    <cfRule type="containsBlanks" dxfId="15" priority="1">
      <formula>LEN(TRIM(O4))=0</formula>
    </cfRule>
  </conditionalFormatting>
  <pageMargins left="0.78740157480314965" right="0.78740157480314965"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8"/>
  <sheetViews>
    <sheetView showGridLines="0" view="pageBreakPreview" zoomScale="60" zoomScaleNormal="100" workbookViewId="0">
      <selection activeCell="E12" sqref="E12"/>
    </sheetView>
  </sheetViews>
  <sheetFormatPr defaultColWidth="8.69921875" defaultRowHeight="13.2" x14ac:dyDescent="0.45"/>
  <cols>
    <col min="1" max="1" width="1.69921875" style="5" customWidth="1"/>
    <col min="2" max="2" width="8.69921875" style="5" customWidth="1"/>
    <col min="3" max="3" width="21.69921875" style="7" customWidth="1"/>
    <col min="4" max="4" width="5.8984375" style="5" customWidth="1"/>
    <col min="5" max="5" width="8.3984375" style="5" customWidth="1"/>
    <col min="6" max="6" width="6.5" style="5" customWidth="1"/>
    <col min="7" max="7" width="23.69921875" style="8" customWidth="1"/>
    <col min="8" max="8" width="1.69921875" style="5" customWidth="1"/>
    <col min="9" max="9" width="8.69921875" style="6"/>
    <col min="10" max="16384" width="8.69921875" style="5"/>
  </cols>
  <sheetData>
    <row r="1" spans="1:10" ht="27" customHeight="1" thickBot="1" x14ac:dyDescent="0.5">
      <c r="A1" s="290" t="s">
        <v>33</v>
      </c>
      <c r="B1" s="291"/>
      <c r="C1" s="105" t="s">
        <v>217</v>
      </c>
      <c r="D1" s="106"/>
      <c r="E1" s="106"/>
      <c r="F1" s="106"/>
      <c r="G1" s="107"/>
      <c r="I1" s="6" t="s">
        <v>34</v>
      </c>
      <c r="J1" s="5" t="s">
        <v>218</v>
      </c>
    </row>
    <row r="2" spans="1:10" ht="18.600000000000001" customHeight="1" thickBot="1" x14ac:dyDescent="0.5"/>
    <row r="3" spans="1:10" ht="27" customHeight="1" thickBot="1" x14ac:dyDescent="0.5">
      <c r="B3" s="292" t="s">
        <v>219</v>
      </c>
      <c r="C3" s="293"/>
      <c r="D3" s="294" t="str">
        <f>IF(様式3!O7&lt;&gt;"",様式3!O7,"―")</f>
        <v>茨城県つくば市●●●―●●●</v>
      </c>
      <c r="E3" s="295"/>
      <c r="F3" s="295"/>
      <c r="G3" s="296"/>
      <c r="I3" s="16" t="s">
        <v>34</v>
      </c>
      <c r="J3" s="17" t="s">
        <v>91</v>
      </c>
    </row>
    <row r="4" spans="1:10" ht="18.600000000000001" customHeight="1" x14ac:dyDescent="0.45"/>
    <row r="5" spans="1:10" ht="18.600000000000001" customHeight="1" x14ac:dyDescent="0.45">
      <c r="B5" s="9" t="s">
        <v>35</v>
      </c>
      <c r="C5" s="10" t="s">
        <v>135</v>
      </c>
      <c r="D5" s="9" t="s">
        <v>36</v>
      </c>
      <c r="E5" s="9" t="s">
        <v>37</v>
      </c>
      <c r="F5" s="9" t="s">
        <v>38</v>
      </c>
      <c r="G5" s="10" t="s">
        <v>39</v>
      </c>
    </row>
    <row r="6" spans="1:10" ht="24.6" customHeight="1" x14ac:dyDescent="0.45">
      <c r="B6" s="9" t="s">
        <v>8</v>
      </c>
      <c r="C6" s="10" t="s">
        <v>220</v>
      </c>
      <c r="D6" s="12" t="s">
        <v>221</v>
      </c>
      <c r="E6" s="13" t="s">
        <v>71</v>
      </c>
      <c r="F6" s="124" t="s">
        <v>273</v>
      </c>
      <c r="G6" s="40"/>
    </row>
    <row r="7" spans="1:10" ht="24.6" customHeight="1" x14ac:dyDescent="0.45">
      <c r="B7" s="9" t="s">
        <v>8</v>
      </c>
      <c r="C7" s="10" t="s">
        <v>136</v>
      </c>
      <c r="D7" s="12" t="s">
        <v>138</v>
      </c>
      <c r="E7" s="13" t="s">
        <v>71</v>
      </c>
      <c r="F7" s="124" t="s">
        <v>273</v>
      </c>
      <c r="G7" s="40"/>
    </row>
    <row r="8" spans="1:10" ht="24.6" customHeight="1" x14ac:dyDescent="0.45">
      <c r="B8" s="9" t="s">
        <v>8</v>
      </c>
      <c r="C8" s="10" t="s">
        <v>137</v>
      </c>
      <c r="D8" s="12" t="s">
        <v>139</v>
      </c>
      <c r="E8" s="13" t="s">
        <v>71</v>
      </c>
      <c r="F8" s="124" t="s">
        <v>273</v>
      </c>
      <c r="G8" s="40"/>
    </row>
    <row r="9" spans="1:10" ht="18.600000000000001" customHeight="1" x14ac:dyDescent="0.45">
      <c r="B9" s="11" t="s">
        <v>40</v>
      </c>
      <c r="C9" s="10" t="s">
        <v>41</v>
      </c>
      <c r="D9" s="12" t="s">
        <v>42</v>
      </c>
      <c r="E9" s="12" t="s">
        <v>43</v>
      </c>
      <c r="F9" s="124" t="s">
        <v>273</v>
      </c>
      <c r="G9" s="40" t="s">
        <v>222</v>
      </c>
      <c r="I9" s="6" t="s">
        <v>34</v>
      </c>
      <c r="J9" s="5" t="s">
        <v>183</v>
      </c>
    </row>
    <row r="10" spans="1:10" ht="39.6" x14ac:dyDescent="0.45">
      <c r="B10" s="11" t="s">
        <v>44</v>
      </c>
      <c r="C10" s="10" t="s">
        <v>45</v>
      </c>
      <c r="D10" s="12" t="s">
        <v>32</v>
      </c>
      <c r="E10" s="12" t="s">
        <v>46</v>
      </c>
      <c r="F10" s="124" t="s">
        <v>273</v>
      </c>
      <c r="G10" s="40"/>
    </row>
    <row r="11" spans="1:10" ht="26.4" x14ac:dyDescent="0.45">
      <c r="B11" s="11" t="s">
        <v>47</v>
      </c>
      <c r="C11" s="10" t="s">
        <v>48</v>
      </c>
      <c r="D11" s="12" t="s">
        <v>32</v>
      </c>
      <c r="E11" s="12" t="s">
        <v>46</v>
      </c>
      <c r="F11" s="124" t="s">
        <v>273</v>
      </c>
      <c r="G11" s="40"/>
    </row>
    <row r="12" spans="1:10" ht="18.600000000000001" customHeight="1" x14ac:dyDescent="0.45">
      <c r="B12" s="11" t="s">
        <v>49</v>
      </c>
      <c r="C12" s="10" t="s">
        <v>50</v>
      </c>
      <c r="D12" s="12" t="s">
        <v>51</v>
      </c>
      <c r="E12" s="12" t="s">
        <v>43</v>
      </c>
      <c r="F12" s="124" t="s">
        <v>273</v>
      </c>
      <c r="G12" s="40"/>
    </row>
    <row r="13" spans="1:10" ht="18.600000000000001" customHeight="1" x14ac:dyDescent="0.45">
      <c r="B13" s="11" t="s">
        <v>52</v>
      </c>
      <c r="C13" s="10" t="s">
        <v>223</v>
      </c>
      <c r="D13" s="12" t="s">
        <v>32</v>
      </c>
      <c r="E13" s="12" t="s">
        <v>46</v>
      </c>
      <c r="F13" s="124" t="s">
        <v>273</v>
      </c>
      <c r="G13" s="40"/>
    </row>
    <row r="14" spans="1:10" ht="18.600000000000001" customHeight="1" x14ac:dyDescent="0.45">
      <c r="B14" s="11" t="s">
        <v>53</v>
      </c>
      <c r="C14" s="10" t="s">
        <v>54</v>
      </c>
      <c r="D14" s="12" t="s">
        <v>32</v>
      </c>
      <c r="E14" s="12" t="s">
        <v>46</v>
      </c>
      <c r="F14" s="124" t="s">
        <v>273</v>
      </c>
      <c r="G14" s="40"/>
    </row>
    <row r="15" spans="1:10" x14ac:dyDescent="0.45">
      <c r="B15" s="11" t="s">
        <v>55</v>
      </c>
      <c r="C15" s="10" t="s">
        <v>56</v>
      </c>
      <c r="D15" s="12" t="s">
        <v>57</v>
      </c>
      <c r="E15" s="13" t="s">
        <v>71</v>
      </c>
      <c r="F15" s="124" t="s">
        <v>273</v>
      </c>
      <c r="G15" s="40"/>
    </row>
    <row r="16" spans="1:10" ht="26.4" customHeight="1" x14ac:dyDescent="0.45">
      <c r="B16" s="11" t="s">
        <v>58</v>
      </c>
      <c r="C16" s="10" t="s">
        <v>59</v>
      </c>
      <c r="D16" s="12" t="s">
        <v>32</v>
      </c>
      <c r="E16" s="12" t="s">
        <v>60</v>
      </c>
      <c r="F16" s="124" t="s">
        <v>273</v>
      </c>
      <c r="G16" s="40"/>
    </row>
    <row r="17" spans="2:7" ht="26.4" x14ac:dyDescent="0.45">
      <c r="B17" s="11" t="s">
        <v>61</v>
      </c>
      <c r="C17" s="10" t="s">
        <v>62</v>
      </c>
      <c r="D17" s="12" t="s">
        <v>32</v>
      </c>
      <c r="E17" s="12" t="s">
        <v>46</v>
      </c>
      <c r="F17" s="124" t="s">
        <v>273</v>
      </c>
      <c r="G17" s="40"/>
    </row>
    <row r="18" spans="2:7" ht="24" x14ac:dyDescent="0.45">
      <c r="B18" s="9">
        <v>10</v>
      </c>
      <c r="C18" s="10" t="s">
        <v>63</v>
      </c>
      <c r="D18" s="12" t="s">
        <v>64</v>
      </c>
      <c r="E18" s="13" t="s">
        <v>71</v>
      </c>
      <c r="F18" s="124" t="s">
        <v>273</v>
      </c>
      <c r="G18" s="40" t="s">
        <v>191</v>
      </c>
    </row>
    <row r="19" spans="2:7" ht="19.2" customHeight="1" x14ac:dyDescent="0.45">
      <c r="B19" s="9">
        <v>11</v>
      </c>
      <c r="C19" s="10" t="s">
        <v>65</v>
      </c>
      <c r="D19" s="12" t="s">
        <v>66</v>
      </c>
      <c r="E19" s="95" t="s">
        <v>190</v>
      </c>
      <c r="F19" s="124" t="s">
        <v>273</v>
      </c>
      <c r="G19" s="40"/>
    </row>
    <row r="20" spans="2:7" ht="26.4" x14ac:dyDescent="0.45">
      <c r="B20" s="9">
        <v>12</v>
      </c>
      <c r="C20" s="10" t="s">
        <v>67</v>
      </c>
      <c r="D20" s="12" t="s">
        <v>32</v>
      </c>
      <c r="E20" s="12" t="s">
        <v>46</v>
      </c>
      <c r="F20" s="124" t="s">
        <v>273</v>
      </c>
      <c r="G20" s="40"/>
    </row>
    <row r="21" spans="2:7" x14ac:dyDescent="0.45">
      <c r="B21" s="9">
        <v>13</v>
      </c>
      <c r="C21" s="10" t="s">
        <v>224</v>
      </c>
      <c r="D21" s="12"/>
      <c r="E21" s="12"/>
      <c r="F21" s="124" t="s">
        <v>273</v>
      </c>
      <c r="G21" s="40"/>
    </row>
    <row r="22" spans="2:7" x14ac:dyDescent="0.45">
      <c r="B22" s="9">
        <v>14</v>
      </c>
      <c r="C22" s="10" t="s">
        <v>225</v>
      </c>
      <c r="D22" s="12"/>
      <c r="E22" s="12"/>
      <c r="F22" s="124" t="s">
        <v>273</v>
      </c>
      <c r="G22" s="40"/>
    </row>
    <row r="23" spans="2:7" ht="26.4" x14ac:dyDescent="0.45">
      <c r="B23" s="9">
        <v>15</v>
      </c>
      <c r="C23" s="10" t="s">
        <v>68</v>
      </c>
      <c r="D23" s="12" t="s">
        <v>66</v>
      </c>
      <c r="E23" s="12" t="s">
        <v>66</v>
      </c>
      <c r="F23" s="124" t="s">
        <v>273</v>
      </c>
      <c r="G23" s="40" t="s">
        <v>69</v>
      </c>
    </row>
    <row r="24" spans="2:7" x14ac:dyDescent="0.45">
      <c r="B24" s="14" t="s">
        <v>70</v>
      </c>
      <c r="D24" s="6"/>
      <c r="E24" s="6"/>
      <c r="F24" s="6"/>
      <c r="G24" s="7"/>
    </row>
    <row r="26" spans="2:7" ht="26.4" customHeight="1" x14ac:dyDescent="0.45"/>
    <row r="27" spans="2:7" ht="17.399999999999999" customHeight="1" x14ac:dyDescent="0.45"/>
    <row r="28" spans="2:7" ht="18" customHeight="1" x14ac:dyDescent="0.45"/>
  </sheetData>
  <mergeCells count="3">
    <mergeCell ref="A1:B1"/>
    <mergeCell ref="B3:C3"/>
    <mergeCell ref="D3:G3"/>
  </mergeCells>
  <phoneticPr fontId="21"/>
  <dataValidations count="1">
    <dataValidation type="list" allowBlank="1" showInputMessage="1" showErrorMessage="1" sqref="F6:F23">
      <formula1>"✔,―"</formula1>
    </dataValidation>
  </dataValidations>
  <pageMargins left="0.78740157480314965" right="0.78740157480314965" top="0.78740157480314965"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activeCell="F13" sqref="F13"/>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290" t="s">
        <v>72</v>
      </c>
      <c r="B1" s="291"/>
      <c r="C1" s="303" t="s">
        <v>73</v>
      </c>
      <c r="D1" s="304"/>
      <c r="E1" s="304"/>
      <c r="F1" s="304"/>
      <c r="G1" s="304"/>
      <c r="H1" s="304"/>
      <c r="I1" s="304"/>
      <c r="J1" s="304"/>
      <c r="K1" s="304"/>
      <c r="L1" s="305"/>
      <c r="N1" s="6" t="s">
        <v>34</v>
      </c>
      <c r="O1" s="5" t="s">
        <v>74</v>
      </c>
    </row>
    <row r="2" spans="1:19" ht="6" customHeight="1" thickBot="1" x14ac:dyDescent="0.5"/>
    <row r="3" spans="1:19" ht="21" customHeight="1" thickBot="1" x14ac:dyDescent="0.5">
      <c r="B3" s="61" t="s">
        <v>134</v>
      </c>
      <c r="C3" s="5"/>
      <c r="D3" s="5"/>
      <c r="E3" s="5"/>
      <c r="F3" s="5" t="s">
        <v>31</v>
      </c>
      <c r="G3" s="80">
        <f>MIN(ROUNDDOWN(SUM(K6:K7),0),ROUNDDOWN(SUM(K9:K11),0))</f>
        <v>115</v>
      </c>
      <c r="H3" s="5" t="s">
        <v>30</v>
      </c>
      <c r="L3" s="5"/>
      <c r="N3" s="6" t="s">
        <v>34</v>
      </c>
      <c r="O3" s="5" t="s">
        <v>165</v>
      </c>
    </row>
    <row r="4" spans="1:19" ht="6" customHeight="1" x14ac:dyDescent="0.45">
      <c r="C4" s="5"/>
      <c r="D4" s="5"/>
      <c r="E4" s="5"/>
      <c r="G4" s="60"/>
      <c r="L4" s="5"/>
    </row>
    <row r="5" spans="1:19" ht="18" customHeight="1" thickBot="1" x14ac:dyDescent="0.5">
      <c r="B5" s="45" t="s">
        <v>35</v>
      </c>
      <c r="C5" s="306" t="s">
        <v>75</v>
      </c>
      <c r="D5" s="307"/>
      <c r="E5" s="308"/>
      <c r="F5" s="45" t="s">
        <v>76</v>
      </c>
      <c r="G5" s="45" t="s">
        <v>77</v>
      </c>
      <c r="H5" s="309" t="s">
        <v>78</v>
      </c>
      <c r="I5" s="310"/>
      <c r="J5" s="46" t="s">
        <v>79</v>
      </c>
      <c r="K5" s="46" t="s">
        <v>31</v>
      </c>
      <c r="L5" s="46" t="s">
        <v>80</v>
      </c>
      <c r="N5" s="6" t="s">
        <v>34</v>
      </c>
      <c r="O5" s="5" t="s">
        <v>184</v>
      </c>
    </row>
    <row r="6" spans="1:19" ht="16.2" customHeight="1" x14ac:dyDescent="0.45">
      <c r="B6" s="57">
        <v>1</v>
      </c>
      <c r="C6" s="297" t="s">
        <v>169</v>
      </c>
      <c r="D6" s="298"/>
      <c r="E6" s="299"/>
      <c r="F6" s="49" t="s">
        <v>276</v>
      </c>
      <c r="G6" s="49" t="s">
        <v>277</v>
      </c>
      <c r="H6" s="68">
        <v>400</v>
      </c>
      <c r="I6" s="71" t="s">
        <v>172</v>
      </c>
      <c r="J6" s="63">
        <v>350</v>
      </c>
      <c r="K6" s="99">
        <f>H6*J6/1000</f>
        <v>140</v>
      </c>
      <c r="L6" s="50"/>
      <c r="O6" s="5" t="s">
        <v>81</v>
      </c>
    </row>
    <row r="7" spans="1:19" ht="16.2" customHeight="1" x14ac:dyDescent="0.45">
      <c r="B7" s="58"/>
      <c r="C7" s="300"/>
      <c r="D7" s="301"/>
      <c r="E7" s="302"/>
      <c r="F7" s="39"/>
      <c r="G7" s="39"/>
      <c r="H7" s="67"/>
      <c r="I7" s="72" t="s">
        <v>172</v>
      </c>
      <c r="J7" s="64"/>
      <c r="K7" s="100">
        <f>H7*J7/1000</f>
        <v>0</v>
      </c>
      <c r="L7" s="56"/>
    </row>
    <row r="8" spans="1:19" ht="16.2" customHeight="1" thickBot="1" x14ac:dyDescent="0.5">
      <c r="B8" s="55"/>
      <c r="C8" s="81" t="s">
        <v>180</v>
      </c>
      <c r="D8" s="82">
        <f>ROUNDDOWN(SUM(K6:K8),0)</f>
        <v>140</v>
      </c>
      <c r="E8" s="83" t="s">
        <v>174</v>
      </c>
      <c r="F8" s="53"/>
      <c r="G8" s="53"/>
      <c r="H8" s="69"/>
      <c r="I8" s="73" t="s">
        <v>172</v>
      </c>
      <c r="J8" s="65"/>
      <c r="K8" s="101">
        <f>H8*J8/1000</f>
        <v>0</v>
      </c>
      <c r="L8" s="54"/>
    </row>
    <row r="9" spans="1:19" ht="16.2" customHeight="1" x14ac:dyDescent="0.45">
      <c r="B9" s="57">
        <v>2</v>
      </c>
      <c r="C9" s="297" t="s">
        <v>170</v>
      </c>
      <c r="D9" s="298"/>
      <c r="E9" s="299"/>
      <c r="F9" s="125" t="s">
        <v>278</v>
      </c>
      <c r="G9" s="125" t="s">
        <v>279</v>
      </c>
      <c r="H9" s="126">
        <v>20</v>
      </c>
      <c r="I9" s="71" t="s">
        <v>30</v>
      </c>
      <c r="J9" s="129">
        <v>5</v>
      </c>
      <c r="K9" s="99">
        <f>H9*J9</f>
        <v>100</v>
      </c>
      <c r="L9" s="50"/>
    </row>
    <row r="10" spans="1:19" ht="16.2" customHeight="1" x14ac:dyDescent="0.45">
      <c r="B10" s="58">
        <v>3</v>
      </c>
      <c r="C10" s="300"/>
      <c r="D10" s="301"/>
      <c r="E10" s="302"/>
      <c r="F10" s="39" t="s">
        <v>280</v>
      </c>
      <c r="G10" s="39" t="s">
        <v>281</v>
      </c>
      <c r="H10" s="127">
        <v>15</v>
      </c>
      <c r="I10" s="72" t="s">
        <v>30</v>
      </c>
      <c r="J10" s="64">
        <v>1</v>
      </c>
      <c r="K10" s="100">
        <f>H10*J10</f>
        <v>15</v>
      </c>
      <c r="L10" s="56" t="s">
        <v>289</v>
      </c>
    </row>
    <row r="11" spans="1:19" ht="16.2" customHeight="1" thickBot="1" x14ac:dyDescent="0.5">
      <c r="B11" s="55"/>
      <c r="C11" s="81" t="s">
        <v>180</v>
      </c>
      <c r="D11" s="84">
        <f>ROUNDDOWN(SUM(K9:K11),0)</f>
        <v>115</v>
      </c>
      <c r="E11" s="83" t="s">
        <v>174</v>
      </c>
      <c r="F11" s="53"/>
      <c r="G11" s="53"/>
      <c r="H11" s="128"/>
      <c r="I11" s="73" t="s">
        <v>30</v>
      </c>
      <c r="J11" s="65"/>
      <c r="K11" s="101">
        <f>H11*J11</f>
        <v>0</v>
      </c>
      <c r="L11" s="54"/>
      <c r="Q11" s="42"/>
      <c r="R11" s="108"/>
      <c r="S11" s="43"/>
    </row>
    <row r="12" spans="1:19" ht="16.2" customHeight="1" x14ac:dyDescent="0.45">
      <c r="B12" s="47">
        <v>4</v>
      </c>
      <c r="C12" s="314" t="s">
        <v>274</v>
      </c>
      <c r="D12" s="315"/>
      <c r="E12" s="316"/>
      <c r="F12" s="47" t="s">
        <v>282</v>
      </c>
      <c r="G12" s="47" t="s">
        <v>283</v>
      </c>
      <c r="H12" s="70">
        <v>50</v>
      </c>
      <c r="I12" s="47"/>
      <c r="J12" s="66">
        <v>1</v>
      </c>
      <c r="K12" s="48" t="s">
        <v>8</v>
      </c>
      <c r="L12" s="47"/>
      <c r="Q12" s="42"/>
      <c r="R12" s="108"/>
      <c r="S12" s="78"/>
    </row>
    <row r="13" spans="1:19" ht="16.2" customHeight="1" x14ac:dyDescent="0.45">
      <c r="B13" s="39">
        <v>5</v>
      </c>
      <c r="C13" s="311" t="s">
        <v>275</v>
      </c>
      <c r="D13" s="312"/>
      <c r="E13" s="313"/>
      <c r="F13" s="39" t="s">
        <v>284</v>
      </c>
      <c r="G13" s="39" t="s">
        <v>285</v>
      </c>
      <c r="H13" s="67">
        <v>50</v>
      </c>
      <c r="I13" s="39"/>
      <c r="J13" s="64">
        <v>1</v>
      </c>
      <c r="K13" s="44" t="s">
        <v>8</v>
      </c>
      <c r="L13" s="39"/>
      <c r="Q13" s="42"/>
      <c r="R13" s="108"/>
      <c r="S13" s="43"/>
    </row>
    <row r="14" spans="1:19" ht="16.2" customHeight="1" x14ac:dyDescent="0.45">
      <c r="B14" s="39">
        <v>6</v>
      </c>
      <c r="C14" s="311"/>
      <c r="D14" s="312"/>
      <c r="E14" s="313"/>
      <c r="F14" s="39" t="s">
        <v>286</v>
      </c>
      <c r="G14" s="39" t="s">
        <v>287</v>
      </c>
      <c r="H14" s="67" t="s">
        <v>288</v>
      </c>
      <c r="I14" s="39"/>
      <c r="J14" s="64">
        <v>30</v>
      </c>
      <c r="K14" s="44" t="s">
        <v>8</v>
      </c>
      <c r="L14" s="39"/>
    </row>
    <row r="15" spans="1:19" ht="16.2" customHeight="1" x14ac:dyDescent="0.45">
      <c r="B15" s="39"/>
      <c r="C15" s="311"/>
      <c r="D15" s="312"/>
      <c r="E15" s="313"/>
      <c r="F15" s="39"/>
      <c r="G15" s="39"/>
      <c r="H15" s="67"/>
      <c r="I15" s="39"/>
      <c r="J15" s="64"/>
      <c r="K15" s="44" t="s">
        <v>8</v>
      </c>
      <c r="L15" s="39"/>
    </row>
    <row r="16" spans="1:19" ht="16.2" customHeight="1" x14ac:dyDescent="0.45">
      <c r="B16" s="39"/>
      <c r="C16" s="311"/>
      <c r="D16" s="312"/>
      <c r="E16" s="313"/>
      <c r="F16" s="39"/>
      <c r="G16" s="39"/>
      <c r="H16" s="67"/>
      <c r="I16" s="39"/>
      <c r="J16" s="64"/>
      <c r="K16" s="44" t="s">
        <v>8</v>
      </c>
      <c r="L16" s="39"/>
    </row>
    <row r="17" spans="2:15" ht="16.2" customHeight="1" x14ac:dyDescent="0.45">
      <c r="B17" s="39"/>
      <c r="C17" s="311"/>
      <c r="D17" s="312"/>
      <c r="E17" s="313"/>
      <c r="F17" s="39"/>
      <c r="G17" s="39"/>
      <c r="H17" s="67"/>
      <c r="I17" s="39"/>
      <c r="J17" s="64"/>
      <c r="K17" s="44" t="s">
        <v>8</v>
      </c>
      <c r="L17" s="39"/>
    </row>
    <row r="18" spans="2:15" ht="16.2" customHeight="1" x14ac:dyDescent="0.45">
      <c r="B18" s="39"/>
      <c r="C18" s="311"/>
      <c r="D18" s="312"/>
      <c r="E18" s="313"/>
      <c r="F18" s="39"/>
      <c r="G18" s="39"/>
      <c r="H18" s="67"/>
      <c r="I18" s="39"/>
      <c r="J18" s="64"/>
      <c r="K18" s="44" t="s">
        <v>8</v>
      </c>
      <c r="L18" s="39"/>
    </row>
    <row r="19" spans="2:15" ht="16.2" customHeight="1" x14ac:dyDescent="0.45">
      <c r="B19" s="39"/>
      <c r="C19" s="311"/>
      <c r="D19" s="312"/>
      <c r="E19" s="313"/>
      <c r="F19" s="39"/>
      <c r="G19" s="39"/>
      <c r="H19" s="67"/>
      <c r="I19" s="39"/>
      <c r="J19" s="64"/>
      <c r="K19" s="44" t="s">
        <v>8</v>
      </c>
      <c r="L19" s="39"/>
    </row>
    <row r="20" spans="2:15" ht="6" customHeight="1" thickBot="1" x14ac:dyDescent="0.5">
      <c r="C20" s="5"/>
      <c r="D20" s="5"/>
      <c r="E20" s="5"/>
      <c r="L20" s="5"/>
    </row>
    <row r="21" spans="2:15" ht="21" customHeight="1" thickBot="1" x14ac:dyDescent="0.5">
      <c r="B21" s="61" t="s">
        <v>177</v>
      </c>
      <c r="C21" s="5"/>
      <c r="D21" s="5"/>
      <c r="E21" s="5"/>
      <c r="F21" s="5" t="s">
        <v>175</v>
      </c>
      <c r="G21" s="85">
        <f>ROUNDDOWN(SUM(K24:K25),1)</f>
        <v>16.399999999999999</v>
      </c>
      <c r="H21" s="5" t="s">
        <v>29</v>
      </c>
      <c r="K21" s="114"/>
      <c r="L21" s="5"/>
      <c r="N21" s="6"/>
    </row>
    <row r="22" spans="2:15" ht="6" customHeight="1" x14ac:dyDescent="0.45">
      <c r="C22" s="5"/>
      <c r="D22" s="5"/>
      <c r="E22" s="5"/>
      <c r="L22" s="5"/>
    </row>
    <row r="23" spans="2:15" ht="18" customHeight="1" thickBot="1" x14ac:dyDescent="0.5">
      <c r="B23" s="45" t="s">
        <v>35</v>
      </c>
      <c r="C23" s="306" t="s">
        <v>75</v>
      </c>
      <c r="D23" s="307"/>
      <c r="E23" s="308"/>
      <c r="F23" s="45" t="s">
        <v>76</v>
      </c>
      <c r="G23" s="45" t="s">
        <v>77</v>
      </c>
      <c r="H23" s="45" t="s">
        <v>78</v>
      </c>
      <c r="I23" s="45"/>
      <c r="J23" s="46" t="s">
        <v>79</v>
      </c>
      <c r="K23" s="46" t="s">
        <v>175</v>
      </c>
      <c r="L23" s="46" t="s">
        <v>80</v>
      </c>
      <c r="N23" s="6" t="s">
        <v>34</v>
      </c>
      <c r="O23" s="5" t="s">
        <v>184</v>
      </c>
    </row>
    <row r="24" spans="2:15" ht="16.2" customHeight="1" x14ac:dyDescent="0.45">
      <c r="B24" s="57"/>
      <c r="C24" s="297" t="s">
        <v>16</v>
      </c>
      <c r="D24" s="298"/>
      <c r="E24" s="299"/>
      <c r="F24" s="49" t="s">
        <v>290</v>
      </c>
      <c r="G24" s="49" t="s">
        <v>291</v>
      </c>
      <c r="H24" s="89">
        <v>16.399999999999999</v>
      </c>
      <c r="I24" s="71" t="s">
        <v>29</v>
      </c>
      <c r="J24" s="63">
        <v>1</v>
      </c>
      <c r="K24" s="97">
        <f>H24*J24</f>
        <v>16.399999999999999</v>
      </c>
      <c r="L24" s="50"/>
      <c r="O24" s="5" t="s">
        <v>81</v>
      </c>
    </row>
    <row r="25" spans="2:15" ht="16.2" customHeight="1" thickBot="1" x14ac:dyDescent="0.5">
      <c r="B25" s="59"/>
      <c r="C25" s="86" t="s">
        <v>181</v>
      </c>
      <c r="D25" s="87">
        <f>ROUNDDOWN(SUM(K24:K25),1)</f>
        <v>16.399999999999999</v>
      </c>
      <c r="E25" s="88" t="s">
        <v>29</v>
      </c>
      <c r="F25" s="51"/>
      <c r="G25" s="51"/>
      <c r="H25" s="90"/>
      <c r="I25" s="74" t="s">
        <v>176</v>
      </c>
      <c r="J25" s="77"/>
      <c r="K25" s="98">
        <f>H25*J25</f>
        <v>0</v>
      </c>
      <c r="L25" s="52"/>
    </row>
    <row r="26" spans="2:15" ht="16.2" customHeight="1" x14ac:dyDescent="0.45">
      <c r="B26" s="47"/>
      <c r="C26" s="314"/>
      <c r="D26" s="315"/>
      <c r="E26" s="316"/>
      <c r="F26" s="47"/>
      <c r="G26" s="47"/>
      <c r="H26" s="75"/>
      <c r="I26" s="47"/>
      <c r="J26" s="66"/>
      <c r="K26" s="79" t="s">
        <v>8</v>
      </c>
      <c r="L26" s="47"/>
    </row>
    <row r="27" spans="2:15" ht="16.2" customHeight="1" x14ac:dyDescent="0.45">
      <c r="B27" s="39"/>
      <c r="C27" s="311"/>
      <c r="D27" s="312"/>
      <c r="E27" s="313"/>
      <c r="F27" s="39"/>
      <c r="G27" s="39"/>
      <c r="H27" s="76"/>
      <c r="I27" s="39"/>
      <c r="J27" s="64"/>
      <c r="K27" s="79" t="s">
        <v>8</v>
      </c>
      <c r="L27" s="39"/>
    </row>
    <row r="28" spans="2:15" ht="16.2" customHeight="1" x14ac:dyDescent="0.45">
      <c r="B28" s="39"/>
      <c r="C28" s="311"/>
      <c r="D28" s="312"/>
      <c r="E28" s="313"/>
      <c r="F28" s="39"/>
      <c r="G28" s="39"/>
      <c r="H28" s="76"/>
      <c r="I28" s="39"/>
      <c r="J28" s="64"/>
      <c r="K28" s="79" t="s">
        <v>8</v>
      </c>
      <c r="L28" s="39"/>
    </row>
    <row r="29" spans="2:15" ht="16.2" customHeight="1" x14ac:dyDescent="0.45">
      <c r="B29" s="39"/>
      <c r="C29" s="311"/>
      <c r="D29" s="312"/>
      <c r="E29" s="313"/>
      <c r="F29" s="39"/>
      <c r="G29" s="39"/>
      <c r="H29" s="76"/>
      <c r="I29" s="39"/>
      <c r="J29" s="64"/>
      <c r="K29" s="79" t="s">
        <v>8</v>
      </c>
      <c r="L29" s="39"/>
    </row>
    <row r="30" spans="2:15" ht="16.2" customHeight="1" x14ac:dyDescent="0.45">
      <c r="B30" s="39"/>
      <c r="C30" s="311"/>
      <c r="D30" s="312"/>
      <c r="E30" s="313"/>
      <c r="F30" s="39"/>
      <c r="G30" s="39"/>
      <c r="H30" s="76"/>
      <c r="I30" s="39"/>
      <c r="J30" s="64"/>
      <c r="K30" s="79" t="s">
        <v>8</v>
      </c>
      <c r="L30" s="39"/>
    </row>
    <row r="31" spans="2:15" ht="6" customHeight="1" x14ac:dyDescent="0.45">
      <c r="B31" s="317"/>
      <c r="C31" s="317"/>
      <c r="D31" s="317"/>
      <c r="E31" s="317"/>
      <c r="F31" s="317"/>
      <c r="G31" s="317"/>
      <c r="H31" s="317"/>
      <c r="I31" s="317"/>
      <c r="J31" s="317"/>
      <c r="K31" s="317"/>
      <c r="L31" s="317"/>
    </row>
    <row r="32" spans="2:15" ht="27" customHeight="1" x14ac:dyDescent="0.45">
      <c r="B32" s="318" t="s">
        <v>226</v>
      </c>
      <c r="C32" s="318"/>
      <c r="D32" s="318"/>
      <c r="E32" s="318"/>
      <c r="F32" s="318"/>
      <c r="G32" s="318"/>
      <c r="H32" s="318"/>
      <c r="I32" s="318"/>
      <c r="J32" s="318"/>
      <c r="K32" s="318"/>
      <c r="L32" s="318"/>
    </row>
    <row r="33" spans="2:2" ht="16.95" customHeight="1" x14ac:dyDescent="0.45">
      <c r="B33" s="5" t="s">
        <v>227</v>
      </c>
    </row>
  </sheetData>
  <mergeCells count="23">
    <mergeCell ref="C28:E28"/>
    <mergeCell ref="C29:E29"/>
    <mergeCell ref="C30:E30"/>
    <mergeCell ref="B31:L31"/>
    <mergeCell ref="B32:L32"/>
    <mergeCell ref="C27:E27"/>
    <mergeCell ref="C12:E12"/>
    <mergeCell ref="C13:E13"/>
    <mergeCell ref="C14:E14"/>
    <mergeCell ref="C15:E15"/>
    <mergeCell ref="C16:E16"/>
    <mergeCell ref="C17:E17"/>
    <mergeCell ref="C18:E18"/>
    <mergeCell ref="C19:E19"/>
    <mergeCell ref="C23:E23"/>
    <mergeCell ref="C24:E24"/>
    <mergeCell ref="C26:E26"/>
    <mergeCell ref="C9:E10"/>
    <mergeCell ref="A1:B1"/>
    <mergeCell ref="C1:L1"/>
    <mergeCell ref="C5:E5"/>
    <mergeCell ref="H5:I5"/>
    <mergeCell ref="C6:E7"/>
  </mergeCells>
  <phoneticPr fontId="21"/>
  <pageMargins left="0.78740157480314965" right="0.59055118110236227" top="0.78740157480314965" bottom="0.59055118110236227"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topLeftCell="A21" zoomScaleNormal="100" zoomScaleSheetLayoutView="100" workbookViewId="0">
      <selection activeCell="C36" sqref="C36"/>
    </sheetView>
  </sheetViews>
  <sheetFormatPr defaultColWidth="8.69921875" defaultRowHeight="18" x14ac:dyDescent="0.45"/>
  <cols>
    <col min="1" max="1" width="1" style="5" customWidth="1"/>
    <col min="2" max="2" width="8.69921875" style="5"/>
    <col min="3" max="3" width="15.69921875" style="5" customWidth="1"/>
    <col min="4" max="4" width="8.69921875" style="5"/>
    <col min="5" max="5" width="4.19921875" style="5" bestFit="1" customWidth="1"/>
    <col min="6" max="6" width="11" style="5" customWidth="1"/>
    <col min="7" max="7" width="28.09765625" style="5" customWidth="1"/>
    <col min="8" max="8" width="1" style="5" customWidth="1"/>
    <col min="9" max="9" width="8.69921875" style="16"/>
    <col min="10" max="11" width="8.69921875" style="17"/>
  </cols>
  <sheetData>
    <row r="1" spans="1:12" s="18" customFormat="1" ht="27" customHeight="1" thickBot="1" x14ac:dyDescent="0.5">
      <c r="A1" s="290" t="s">
        <v>82</v>
      </c>
      <c r="B1" s="291"/>
      <c r="C1" s="303" t="s">
        <v>83</v>
      </c>
      <c r="D1" s="304"/>
      <c r="E1" s="304"/>
      <c r="F1" s="304"/>
      <c r="G1" s="305"/>
      <c r="H1" s="15"/>
      <c r="I1" s="16" t="s">
        <v>34</v>
      </c>
      <c r="J1" s="17" t="s">
        <v>84</v>
      </c>
    </row>
    <row r="2" spans="1:12" x14ac:dyDescent="0.45">
      <c r="A2" s="108"/>
      <c r="B2" s="108"/>
    </row>
    <row r="3" spans="1:12" ht="18.600000000000001" thickBot="1" x14ac:dyDescent="0.5">
      <c r="A3" s="108"/>
      <c r="B3" s="19" t="s">
        <v>85</v>
      </c>
    </row>
    <row r="4" spans="1:12" ht="18.600000000000001" thickBot="1" x14ac:dyDescent="0.5">
      <c r="A4" s="108"/>
      <c r="B4" s="19"/>
      <c r="C4" s="96">
        <f>[1]添付2!G3</f>
        <v>0</v>
      </c>
      <c r="D4" s="5" t="s">
        <v>30</v>
      </c>
      <c r="I4" s="16" t="s">
        <v>34</v>
      </c>
      <c r="J4" s="17" t="s">
        <v>165</v>
      </c>
    </row>
    <row r="5" spans="1:12" x14ac:dyDescent="0.45">
      <c r="A5" s="108"/>
      <c r="B5" s="108"/>
      <c r="C5" s="20"/>
      <c r="D5" s="21"/>
    </row>
    <row r="6" spans="1:12" x14ac:dyDescent="0.45">
      <c r="A6" s="5" t="s">
        <v>86</v>
      </c>
      <c r="L6" s="17"/>
    </row>
    <row r="7" spans="1:12" ht="18.600000000000001" thickBot="1" x14ac:dyDescent="0.5">
      <c r="B7" s="19" t="s">
        <v>87</v>
      </c>
      <c r="L7" s="17"/>
    </row>
    <row r="8" spans="1:12" ht="18.600000000000001" thickBot="1" x14ac:dyDescent="0.5">
      <c r="C8" s="96">
        <f>SUM(C11:C22)</f>
        <v>840000</v>
      </c>
      <c r="D8" s="5" t="s">
        <v>88</v>
      </c>
      <c r="E8" s="6" t="s">
        <v>89</v>
      </c>
      <c r="F8" s="22" t="s">
        <v>90</v>
      </c>
      <c r="I8" s="16" t="s">
        <v>34</v>
      </c>
      <c r="J8" s="17" t="s">
        <v>91</v>
      </c>
      <c r="L8" s="17"/>
    </row>
    <row r="9" spans="1:12" x14ac:dyDescent="0.45">
      <c r="L9" s="17"/>
    </row>
    <row r="10" spans="1:12" ht="18.600000000000001" thickBot="1" x14ac:dyDescent="0.5">
      <c r="B10" s="19" t="s">
        <v>92</v>
      </c>
      <c r="L10" s="17"/>
    </row>
    <row r="11" spans="1:12" ht="18.600000000000001" thickBot="1" x14ac:dyDescent="0.5">
      <c r="B11" s="23" t="s">
        <v>93</v>
      </c>
      <c r="C11" s="130">
        <v>40000</v>
      </c>
      <c r="D11" s="5" t="s">
        <v>94</v>
      </c>
      <c r="I11" s="16" t="s">
        <v>34</v>
      </c>
      <c r="J11" s="17" t="s">
        <v>228</v>
      </c>
      <c r="L11" s="17"/>
    </row>
    <row r="12" spans="1:12" ht="18.600000000000001" thickBot="1" x14ac:dyDescent="0.5">
      <c r="B12" s="23" t="s">
        <v>95</v>
      </c>
      <c r="C12" s="130">
        <v>50000</v>
      </c>
      <c r="D12" s="5" t="s">
        <v>94</v>
      </c>
      <c r="L12" s="17"/>
    </row>
    <row r="13" spans="1:12" ht="18.600000000000001" thickBot="1" x14ac:dyDescent="0.5">
      <c r="B13" s="23" t="s">
        <v>96</v>
      </c>
      <c r="C13" s="130">
        <v>60000</v>
      </c>
      <c r="D13" s="5" t="s">
        <v>94</v>
      </c>
    </row>
    <row r="14" spans="1:12" ht="18.600000000000001" thickBot="1" x14ac:dyDescent="0.5">
      <c r="B14" s="23" t="s">
        <v>97</v>
      </c>
      <c r="C14" s="130">
        <v>70000</v>
      </c>
      <c r="D14" s="5" t="s">
        <v>94</v>
      </c>
    </row>
    <row r="15" spans="1:12" ht="18.600000000000001" thickBot="1" x14ac:dyDescent="0.5">
      <c r="B15" s="23" t="s">
        <v>98</v>
      </c>
      <c r="C15" s="130">
        <v>80000</v>
      </c>
      <c r="D15" s="5" t="s">
        <v>94</v>
      </c>
    </row>
    <row r="16" spans="1:12" ht="18.600000000000001" thickBot="1" x14ac:dyDescent="0.5">
      <c r="B16" s="23" t="s">
        <v>99</v>
      </c>
      <c r="C16" s="130">
        <v>90000</v>
      </c>
      <c r="D16" s="5" t="s">
        <v>94</v>
      </c>
      <c r="E16" s="7"/>
    </row>
    <row r="17" spans="1:10" ht="18.600000000000001" thickBot="1" x14ac:dyDescent="0.5">
      <c r="B17" s="23" t="s">
        <v>100</v>
      </c>
      <c r="C17" s="130">
        <v>100000</v>
      </c>
      <c r="D17" s="5" t="s">
        <v>94</v>
      </c>
    </row>
    <row r="18" spans="1:10" ht="18.600000000000001" thickBot="1" x14ac:dyDescent="0.5">
      <c r="B18" s="23" t="s">
        <v>101</v>
      </c>
      <c r="C18" s="130">
        <v>90000</v>
      </c>
      <c r="D18" s="5" t="s">
        <v>94</v>
      </c>
    </row>
    <row r="19" spans="1:10" ht="18.600000000000001" thickBot="1" x14ac:dyDescent="0.5">
      <c r="B19" s="23" t="s">
        <v>102</v>
      </c>
      <c r="C19" s="130">
        <v>80000</v>
      </c>
      <c r="D19" s="5" t="s">
        <v>94</v>
      </c>
    </row>
    <row r="20" spans="1:10" ht="18.600000000000001" thickBot="1" x14ac:dyDescent="0.5">
      <c r="B20" s="23" t="s">
        <v>103</v>
      </c>
      <c r="C20" s="130">
        <v>70000</v>
      </c>
      <c r="D20" s="5" t="s">
        <v>94</v>
      </c>
    </row>
    <row r="21" spans="1:10" ht="18.600000000000001" thickBot="1" x14ac:dyDescent="0.5">
      <c r="B21" s="23" t="s">
        <v>104</v>
      </c>
      <c r="C21" s="130">
        <v>60000</v>
      </c>
      <c r="D21" s="5" t="s">
        <v>94</v>
      </c>
    </row>
    <row r="22" spans="1:10" ht="18.600000000000001" thickBot="1" x14ac:dyDescent="0.5">
      <c r="B22" s="23" t="s">
        <v>105</v>
      </c>
      <c r="C22" s="130">
        <v>50000</v>
      </c>
      <c r="D22" s="5" t="s">
        <v>94</v>
      </c>
    </row>
    <row r="23" spans="1:10" s="17" customFormat="1" ht="19.2" customHeight="1" x14ac:dyDescent="0.45">
      <c r="A23" s="5"/>
      <c r="B23" s="5"/>
      <c r="C23" s="5"/>
      <c r="D23" s="5"/>
      <c r="E23" s="5"/>
      <c r="F23" s="5"/>
      <c r="G23" s="5"/>
      <c r="H23" s="5"/>
      <c r="I23" s="16"/>
    </row>
    <row r="24" spans="1:10" s="17" customFormat="1" ht="19.2" customHeight="1" thickBot="1" x14ac:dyDescent="0.5">
      <c r="A24" s="5" t="s">
        <v>106</v>
      </c>
      <c r="B24" s="5"/>
      <c r="C24" s="5"/>
      <c r="D24" s="5"/>
      <c r="E24" s="5"/>
      <c r="F24" s="5"/>
      <c r="G24" s="5"/>
      <c r="H24" s="5"/>
      <c r="I24" s="16"/>
    </row>
    <row r="25" spans="1:10" s="17" customFormat="1" ht="19.2" customHeight="1" thickBot="1" x14ac:dyDescent="0.5">
      <c r="A25" s="5"/>
      <c r="B25" s="5"/>
      <c r="C25" s="130">
        <v>100000</v>
      </c>
      <c r="D25" s="5" t="s">
        <v>88</v>
      </c>
      <c r="E25" s="6" t="s">
        <v>89</v>
      </c>
      <c r="F25" s="22" t="s">
        <v>107</v>
      </c>
      <c r="G25" s="5"/>
      <c r="H25" s="5"/>
      <c r="I25" s="16"/>
    </row>
    <row r="26" spans="1:10" s="17" customFormat="1" ht="19.2" customHeight="1" x14ac:dyDescent="0.45">
      <c r="A26" s="5"/>
      <c r="B26" s="5"/>
      <c r="C26" s="5"/>
      <c r="D26" s="5"/>
      <c r="E26" s="5"/>
      <c r="F26" s="5"/>
      <c r="G26" s="5"/>
      <c r="H26" s="5"/>
      <c r="I26" s="16"/>
    </row>
    <row r="27" spans="1:10" s="17" customFormat="1" ht="19.2" customHeight="1" thickBot="1" x14ac:dyDescent="0.5">
      <c r="A27" s="5" t="s">
        <v>108</v>
      </c>
      <c r="B27" s="5"/>
      <c r="C27" s="5"/>
      <c r="D27" s="5"/>
      <c r="E27" s="5"/>
      <c r="F27" s="5"/>
      <c r="G27" s="5"/>
      <c r="H27" s="5"/>
      <c r="I27" s="16"/>
    </row>
    <row r="28" spans="1:10" s="17" customFormat="1" ht="19.2" customHeight="1" thickBot="1" x14ac:dyDescent="0.5">
      <c r="A28" s="5"/>
      <c r="B28" s="5"/>
      <c r="C28" s="130">
        <v>100000</v>
      </c>
      <c r="D28" s="5" t="s">
        <v>88</v>
      </c>
      <c r="E28" s="5"/>
      <c r="F28" s="5"/>
      <c r="G28" s="5"/>
      <c r="H28" s="5"/>
      <c r="I28" s="16"/>
    </row>
    <row r="29" spans="1:10" s="17" customFormat="1" ht="19.2" customHeight="1" x14ac:dyDescent="0.45">
      <c r="A29" s="5"/>
      <c r="B29" s="5"/>
      <c r="C29" s="5"/>
      <c r="D29" s="5"/>
      <c r="E29" s="5"/>
      <c r="F29" s="5"/>
      <c r="G29" s="5"/>
      <c r="H29" s="5"/>
      <c r="I29" s="16"/>
    </row>
    <row r="30" spans="1:10" ht="18.600000000000001" thickBot="1" x14ac:dyDescent="0.5">
      <c r="A30" s="5" t="s">
        <v>109</v>
      </c>
    </row>
    <row r="31" spans="1:10" ht="18.600000000000001" thickBot="1" x14ac:dyDescent="0.5">
      <c r="C31" s="96">
        <f>C8-C25</f>
        <v>740000</v>
      </c>
      <c r="E31" s="6" t="s">
        <v>89</v>
      </c>
      <c r="F31" s="22" t="s">
        <v>110</v>
      </c>
      <c r="I31" s="16" t="s">
        <v>34</v>
      </c>
      <c r="J31" s="17" t="s">
        <v>91</v>
      </c>
    </row>
    <row r="32" spans="1:10" ht="18.600000000000001" thickBot="1" x14ac:dyDescent="0.5">
      <c r="B32" s="5" t="s">
        <v>111</v>
      </c>
      <c r="C32" s="6"/>
    </row>
    <row r="33" spans="1:10" ht="18.600000000000001" thickBot="1" x14ac:dyDescent="0.5">
      <c r="C33" s="115" t="str">
        <f>IF(C8-C25&gt;=0,"適合","不適合")</f>
        <v>適合</v>
      </c>
      <c r="I33" s="16" t="s">
        <v>34</v>
      </c>
      <c r="J33" s="17" t="s">
        <v>91</v>
      </c>
    </row>
    <row r="35" spans="1:10" ht="18.600000000000001" thickBot="1" x14ac:dyDescent="0.5">
      <c r="A35" s="108" t="s">
        <v>112</v>
      </c>
    </row>
    <row r="36" spans="1:10" ht="18.600000000000001" thickBot="1" x14ac:dyDescent="0.5">
      <c r="C36" s="130">
        <v>0</v>
      </c>
      <c r="D36" s="5" t="s">
        <v>88</v>
      </c>
    </row>
  </sheetData>
  <mergeCells count="2">
    <mergeCell ref="A1:B1"/>
    <mergeCell ref="C1:G1"/>
  </mergeCells>
  <phoneticPr fontId="21"/>
  <conditionalFormatting sqref="C4">
    <cfRule type="containsBlanks" dxfId="14"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4"/>
  <sheetViews>
    <sheetView showGridLines="0" view="pageBreakPreview" topLeftCell="A16" zoomScale="90" zoomScaleNormal="100" zoomScaleSheetLayoutView="90" workbookViewId="0">
      <selection activeCell="E11" sqref="E11"/>
    </sheetView>
  </sheetViews>
  <sheetFormatPr defaultColWidth="8.69921875" defaultRowHeight="18" x14ac:dyDescent="0.45"/>
  <cols>
    <col min="1" max="1" width="1" style="5" customWidth="1"/>
    <col min="2" max="2" width="7.69921875" style="5" customWidth="1"/>
    <col min="3" max="3" width="17.69921875" style="5" customWidth="1"/>
    <col min="4" max="4" width="8.8984375" style="5" bestFit="1" customWidth="1"/>
    <col min="5" max="5" width="6" style="5" customWidth="1"/>
    <col min="6" max="6" width="8.8984375" style="5" bestFit="1" customWidth="1"/>
    <col min="7" max="7" width="10.69921875" style="5" bestFit="1" customWidth="1"/>
    <col min="8" max="8" width="16.59765625" style="5" customWidth="1"/>
    <col min="9" max="9" width="1" style="5" customWidth="1"/>
    <col min="10" max="10" width="8.69921875" style="16" customWidth="1"/>
    <col min="11" max="11" width="10.69921875" style="17"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18" customFormat="1" ht="27" customHeight="1" thickBot="1" x14ac:dyDescent="0.5">
      <c r="A1" s="290" t="s">
        <v>113</v>
      </c>
      <c r="B1" s="291"/>
      <c r="C1" s="303" t="s">
        <v>114</v>
      </c>
      <c r="D1" s="304"/>
      <c r="E1" s="304"/>
      <c r="F1" s="304"/>
      <c r="G1" s="304"/>
      <c r="H1" s="305"/>
      <c r="I1" s="15"/>
      <c r="J1" s="16" t="s">
        <v>34</v>
      </c>
      <c r="K1" s="17" t="s">
        <v>84</v>
      </c>
    </row>
    <row r="2" spans="1:16" x14ac:dyDescent="0.45">
      <c r="A2" s="108"/>
      <c r="B2" s="108"/>
    </row>
    <row r="3" spans="1:16" ht="18.600000000000001" thickBot="1" x14ac:dyDescent="0.5">
      <c r="B3" s="19" t="s">
        <v>115</v>
      </c>
      <c r="E3" s="19" t="s">
        <v>85</v>
      </c>
      <c r="J3" s="16" t="s">
        <v>34</v>
      </c>
      <c r="K3" s="17" t="s">
        <v>116</v>
      </c>
    </row>
    <row r="4" spans="1:16" ht="18.600000000000001" thickBot="1" x14ac:dyDescent="0.5">
      <c r="C4" s="62">
        <f>添付2!G21</f>
        <v>16.399999999999999</v>
      </c>
      <c r="D4" s="5" t="s">
        <v>29</v>
      </c>
      <c r="E4" s="328">
        <f>添付2!G3</f>
        <v>115</v>
      </c>
      <c r="F4" s="329"/>
      <c r="G4" s="5" t="s">
        <v>30</v>
      </c>
      <c r="H4" s="24"/>
      <c r="J4" s="16" t="s">
        <v>34</v>
      </c>
      <c r="K4" s="17" t="s">
        <v>166</v>
      </c>
    </row>
    <row r="5" spans="1:16" ht="18.600000000000001" thickBot="1" x14ac:dyDescent="0.5">
      <c r="C5" s="25"/>
      <c r="E5" s="108" t="s">
        <v>117</v>
      </c>
      <c r="F5" s="6"/>
      <c r="J5" s="16" t="s">
        <v>34</v>
      </c>
      <c r="K5" s="26" t="s">
        <v>31</v>
      </c>
      <c r="L5" s="27" t="s">
        <v>118</v>
      </c>
      <c r="M5" s="27" t="s">
        <v>119</v>
      </c>
      <c r="N5" s="27" t="s">
        <v>120</v>
      </c>
      <c r="O5" s="27" t="s">
        <v>121</v>
      </c>
      <c r="P5" s="27" t="s">
        <v>122</v>
      </c>
    </row>
    <row r="6" spans="1:16" ht="18.600000000000001" customHeight="1" thickBot="1" x14ac:dyDescent="0.5">
      <c r="B6" s="19"/>
      <c r="E6" s="330">
        <f>IF(E4&lt;50,16.7,IF(E4&lt;250,15.6,IF(E4&lt;1000,15.6,IF(E4&lt;2000,15.6,16.4))))</f>
        <v>15.6</v>
      </c>
      <c r="F6" s="331"/>
      <c r="G6" s="5" t="s">
        <v>123</v>
      </c>
      <c r="H6" s="28"/>
      <c r="K6" s="26" t="s">
        <v>117</v>
      </c>
      <c r="L6" s="29">
        <v>0.16700000000000001</v>
      </c>
      <c r="M6" s="29">
        <v>0.156</v>
      </c>
      <c r="N6" s="29">
        <v>0.156</v>
      </c>
      <c r="O6" s="29">
        <v>0.156</v>
      </c>
      <c r="P6" s="29">
        <v>0.16400000000000001</v>
      </c>
    </row>
    <row r="7" spans="1:16" x14ac:dyDescent="0.45">
      <c r="B7" s="6"/>
      <c r="F7" s="6"/>
      <c r="H7" s="30"/>
      <c r="I7" s="31"/>
      <c r="K7" s="17" t="s">
        <v>124</v>
      </c>
    </row>
    <row r="8" spans="1:16" ht="18.600000000000001" thickBot="1" x14ac:dyDescent="0.5">
      <c r="B8" s="19" t="s">
        <v>125</v>
      </c>
      <c r="K8" s="38"/>
    </row>
    <row r="9" spans="1:16" ht="27" thickBot="1" x14ac:dyDescent="0.5">
      <c r="B9" s="32" t="s">
        <v>126</v>
      </c>
      <c r="C9" s="32" t="s">
        <v>127</v>
      </c>
      <c r="D9" s="33" t="s">
        <v>140</v>
      </c>
      <c r="E9" s="32" t="s">
        <v>79</v>
      </c>
      <c r="F9" s="33" t="s">
        <v>128</v>
      </c>
      <c r="G9" s="33" t="s">
        <v>129</v>
      </c>
      <c r="H9" s="32" t="s">
        <v>80</v>
      </c>
    </row>
    <row r="10" spans="1:16" ht="18.600000000000001" thickBot="1" x14ac:dyDescent="0.5">
      <c r="B10" s="131">
        <v>1</v>
      </c>
      <c r="C10" s="131" t="s">
        <v>292</v>
      </c>
      <c r="D10" s="132" t="s">
        <v>293</v>
      </c>
      <c r="E10" s="132" t="s">
        <v>293</v>
      </c>
      <c r="F10" s="132" t="s">
        <v>293</v>
      </c>
      <c r="G10" s="133" t="s">
        <v>294</v>
      </c>
      <c r="H10" s="34"/>
      <c r="J10" s="16" t="s">
        <v>34</v>
      </c>
      <c r="K10" s="17" t="s">
        <v>130</v>
      </c>
    </row>
    <row r="11" spans="1:16" ht="18.600000000000001" thickBot="1" x14ac:dyDescent="0.5">
      <c r="B11" s="131">
        <v>2</v>
      </c>
      <c r="C11" s="131" t="s">
        <v>295</v>
      </c>
      <c r="D11" s="132" t="s">
        <v>293</v>
      </c>
      <c r="E11" s="132" t="s">
        <v>293</v>
      </c>
      <c r="F11" s="132" t="s">
        <v>293</v>
      </c>
      <c r="G11" s="133" t="s">
        <v>294</v>
      </c>
      <c r="H11" s="34"/>
    </row>
    <row r="12" spans="1:16" ht="18.600000000000001" thickBot="1" x14ac:dyDescent="0.5">
      <c r="B12" s="131">
        <v>3</v>
      </c>
      <c r="C12" s="131" t="s">
        <v>296</v>
      </c>
      <c r="D12" s="132" t="s">
        <v>293</v>
      </c>
      <c r="E12" s="132" t="s">
        <v>293</v>
      </c>
      <c r="F12" s="132" t="s">
        <v>293</v>
      </c>
      <c r="G12" s="133" t="s">
        <v>294</v>
      </c>
      <c r="H12" s="34"/>
    </row>
    <row r="13" spans="1:16" ht="18.600000000000001" thickBot="1" x14ac:dyDescent="0.5">
      <c r="B13" s="131">
        <v>4</v>
      </c>
      <c r="C13" s="131" t="s">
        <v>297</v>
      </c>
      <c r="D13" s="132" t="s">
        <v>293</v>
      </c>
      <c r="E13" s="132" t="s">
        <v>293</v>
      </c>
      <c r="F13" s="132" t="s">
        <v>293</v>
      </c>
      <c r="G13" s="133" t="s">
        <v>294</v>
      </c>
      <c r="H13" s="34"/>
    </row>
    <row r="14" spans="1:16" ht="18.600000000000001" thickBot="1" x14ac:dyDescent="0.5">
      <c r="B14" s="34"/>
      <c r="C14" s="34"/>
      <c r="D14" s="35"/>
      <c r="E14" s="35"/>
      <c r="F14" s="35"/>
      <c r="G14" s="36">
        <f t="shared" ref="G14:G19" si="0">D14*F14*E14/1000</f>
        <v>0</v>
      </c>
      <c r="H14" s="34"/>
    </row>
    <row r="15" spans="1:16" ht="18.600000000000001" thickBot="1" x14ac:dyDescent="0.5">
      <c r="B15" s="34"/>
      <c r="C15" s="34"/>
      <c r="D15" s="35"/>
      <c r="E15" s="35"/>
      <c r="F15" s="35"/>
      <c r="G15" s="36">
        <f t="shared" si="0"/>
        <v>0</v>
      </c>
      <c r="H15" s="34"/>
    </row>
    <row r="16" spans="1:16" ht="18.600000000000001" thickBot="1" x14ac:dyDescent="0.5">
      <c r="B16" s="34"/>
      <c r="C16" s="34"/>
      <c r="D16" s="35"/>
      <c r="E16" s="35"/>
      <c r="F16" s="35"/>
      <c r="G16" s="36">
        <f t="shared" si="0"/>
        <v>0</v>
      </c>
      <c r="H16" s="34"/>
    </row>
    <row r="17" spans="1:11" ht="18.600000000000001" thickBot="1" x14ac:dyDescent="0.5">
      <c r="B17" s="34"/>
      <c r="C17" s="34"/>
      <c r="D17" s="35"/>
      <c r="E17" s="35"/>
      <c r="F17" s="35"/>
      <c r="G17" s="36">
        <f t="shared" si="0"/>
        <v>0</v>
      </c>
      <c r="H17" s="34"/>
    </row>
    <row r="18" spans="1:11" ht="18.600000000000001" thickBot="1" x14ac:dyDescent="0.5">
      <c r="B18" s="34"/>
      <c r="C18" s="34"/>
      <c r="D18" s="35"/>
      <c r="E18" s="35"/>
      <c r="F18" s="35"/>
      <c r="G18" s="36">
        <f t="shared" si="0"/>
        <v>0</v>
      </c>
      <c r="H18" s="34"/>
    </row>
    <row r="19" spans="1:11" ht="18.600000000000001" thickBot="1" x14ac:dyDescent="0.5">
      <c r="B19" s="34"/>
      <c r="C19" s="34"/>
      <c r="D19" s="35"/>
      <c r="E19" s="35"/>
      <c r="F19" s="35"/>
      <c r="G19" s="36">
        <f t="shared" si="0"/>
        <v>0</v>
      </c>
      <c r="H19" s="34"/>
    </row>
    <row r="20" spans="1:11" ht="18.600000000000001" thickBot="1" x14ac:dyDescent="0.5">
      <c r="B20" s="332" t="s">
        <v>131</v>
      </c>
      <c r="C20" s="333"/>
      <c r="D20" s="134" t="s">
        <v>294</v>
      </c>
      <c r="E20" s="134" t="s">
        <v>294</v>
      </c>
      <c r="F20" s="134" t="s">
        <v>294</v>
      </c>
      <c r="G20" s="133" t="s">
        <v>294</v>
      </c>
      <c r="H20" s="37"/>
      <c r="J20" s="16" t="s">
        <v>34</v>
      </c>
      <c r="K20" s="17" t="s">
        <v>91</v>
      </c>
    </row>
    <row r="21" spans="1:11" s="17" customFormat="1" ht="19.2" customHeight="1" x14ac:dyDescent="0.45">
      <c r="A21" s="5"/>
      <c r="B21" s="5"/>
      <c r="C21" s="5"/>
      <c r="D21" s="5"/>
      <c r="E21" s="5"/>
      <c r="F21" s="5"/>
      <c r="G21" s="5"/>
      <c r="H21" s="5"/>
      <c r="I21" s="5"/>
      <c r="J21" s="16"/>
    </row>
    <row r="22" spans="1:11" ht="18.600000000000001" thickBot="1" x14ac:dyDescent="0.5">
      <c r="B22" s="19" t="s">
        <v>132</v>
      </c>
    </row>
    <row r="23" spans="1:11" ht="18.600000000000001" thickBot="1" x14ac:dyDescent="0.5">
      <c r="C23" s="130" t="s">
        <v>294</v>
      </c>
      <c r="D23" s="5" t="s">
        <v>88</v>
      </c>
      <c r="J23" s="16" t="s">
        <v>34</v>
      </c>
      <c r="K23" s="17" t="s">
        <v>133</v>
      </c>
    </row>
    <row r="25" spans="1:11" ht="18.600000000000001" thickBot="1" x14ac:dyDescent="0.5">
      <c r="B25" s="19" t="s">
        <v>229</v>
      </c>
    </row>
    <row r="26" spans="1:11" x14ac:dyDescent="0.45">
      <c r="B26" s="319" t="s">
        <v>298</v>
      </c>
      <c r="C26" s="320"/>
      <c r="D26" s="320"/>
      <c r="E26" s="320"/>
      <c r="F26" s="320"/>
      <c r="G26" s="320"/>
      <c r="H26" s="321"/>
    </row>
    <row r="27" spans="1:11" x14ac:dyDescent="0.45">
      <c r="B27" s="322"/>
      <c r="C27" s="323"/>
      <c r="D27" s="323"/>
      <c r="E27" s="323"/>
      <c r="F27" s="323"/>
      <c r="G27" s="323"/>
      <c r="H27" s="324"/>
    </row>
    <row r="28" spans="1:11" x14ac:dyDescent="0.45">
      <c r="B28" s="322"/>
      <c r="C28" s="323"/>
      <c r="D28" s="323"/>
      <c r="E28" s="323"/>
      <c r="F28" s="323"/>
      <c r="G28" s="323"/>
      <c r="H28" s="324"/>
    </row>
    <row r="29" spans="1:11" x14ac:dyDescent="0.45">
      <c r="B29" s="322"/>
      <c r="C29" s="323"/>
      <c r="D29" s="323"/>
      <c r="E29" s="323"/>
      <c r="F29" s="323"/>
      <c r="G29" s="323"/>
      <c r="H29" s="324"/>
    </row>
    <row r="30" spans="1:11" x14ac:dyDescent="0.45">
      <c r="B30" s="322"/>
      <c r="C30" s="323"/>
      <c r="D30" s="323"/>
      <c r="E30" s="323"/>
      <c r="F30" s="323"/>
      <c r="G30" s="323"/>
      <c r="H30" s="324"/>
    </row>
    <row r="31" spans="1:11" x14ac:dyDescent="0.45">
      <c r="B31" s="322"/>
      <c r="C31" s="323"/>
      <c r="D31" s="323"/>
      <c r="E31" s="323"/>
      <c r="F31" s="323"/>
      <c r="G31" s="323"/>
      <c r="H31" s="324"/>
    </row>
    <row r="32" spans="1:11" x14ac:dyDescent="0.45">
      <c r="B32" s="322"/>
      <c r="C32" s="323"/>
      <c r="D32" s="323"/>
      <c r="E32" s="323"/>
      <c r="F32" s="323"/>
      <c r="G32" s="323"/>
      <c r="H32" s="324"/>
    </row>
    <row r="33" spans="2:8" x14ac:dyDescent="0.45">
      <c r="B33" s="322"/>
      <c r="C33" s="323"/>
      <c r="D33" s="323"/>
      <c r="E33" s="323"/>
      <c r="F33" s="323"/>
      <c r="G33" s="323"/>
      <c r="H33" s="324"/>
    </row>
    <row r="34" spans="2:8" ht="18.600000000000001" thickBot="1" x14ac:dyDescent="0.5">
      <c r="B34" s="325"/>
      <c r="C34" s="326"/>
      <c r="D34" s="326"/>
      <c r="E34" s="326"/>
      <c r="F34" s="326"/>
      <c r="G34" s="326"/>
      <c r="H34" s="327"/>
    </row>
  </sheetData>
  <mergeCells count="6">
    <mergeCell ref="B26:H34"/>
    <mergeCell ref="A1:B1"/>
    <mergeCell ref="C1:H1"/>
    <mergeCell ref="E4:F4"/>
    <mergeCell ref="E6:F6"/>
    <mergeCell ref="B20:C20"/>
  </mergeCells>
  <phoneticPr fontId="21"/>
  <conditionalFormatting sqref="C4">
    <cfRule type="containsBlanks" dxfId="13" priority="2">
      <formula>LEN(TRIM(C4))=0</formula>
    </cfRule>
  </conditionalFormatting>
  <conditionalFormatting sqref="E4:F4">
    <cfRule type="containsBlanks" dxfId="12"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I1" zoomScale="77" zoomScaleNormal="77" workbookViewId="0">
      <selection activeCell="M3" sqref="M3"/>
    </sheetView>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3" width="9" customWidth="1"/>
    <col min="14" max="14" width="18.8984375" customWidth="1"/>
    <col min="15" max="16" width="24.19921875" customWidth="1"/>
    <col min="17" max="17" width="25.5" bestFit="1" customWidth="1"/>
    <col min="20" max="20" width="21.09765625" customWidth="1"/>
    <col min="23" max="23" width="9.8984375" customWidth="1"/>
  </cols>
  <sheetData>
    <row r="1" spans="1:23" s="41" customFormat="1" ht="72" x14ac:dyDescent="0.45">
      <c r="A1" s="41" t="s">
        <v>230</v>
      </c>
      <c r="B1" s="41" t="s">
        <v>231</v>
      </c>
      <c r="C1" s="41" t="s">
        <v>232</v>
      </c>
      <c r="D1" s="41" t="s">
        <v>233</v>
      </c>
      <c r="E1" s="41" t="s">
        <v>234</v>
      </c>
      <c r="F1" s="41" t="s">
        <v>235</v>
      </c>
      <c r="G1" s="41" t="s">
        <v>236</v>
      </c>
      <c r="H1" s="41" t="s">
        <v>237</v>
      </c>
      <c r="I1" s="41" t="s">
        <v>238</v>
      </c>
      <c r="J1" s="41" t="s">
        <v>171</v>
      </c>
      <c r="K1" s="41" t="s">
        <v>239</v>
      </c>
      <c r="L1" s="41" t="s">
        <v>240</v>
      </c>
      <c r="M1" s="41" t="s">
        <v>241</v>
      </c>
      <c r="N1" s="41" t="s">
        <v>299</v>
      </c>
      <c r="O1" s="41" t="s">
        <v>242</v>
      </c>
      <c r="P1" s="41" t="s">
        <v>243</v>
      </c>
      <c r="Q1" s="41" t="s">
        <v>244</v>
      </c>
      <c r="R1" s="41" t="s">
        <v>245</v>
      </c>
      <c r="S1" s="41" t="s">
        <v>246</v>
      </c>
      <c r="T1" s="41" t="s">
        <v>247</v>
      </c>
      <c r="U1" s="41" t="s">
        <v>248</v>
      </c>
      <c r="V1" s="41" t="s">
        <v>249</v>
      </c>
      <c r="W1" s="41" t="s">
        <v>250</v>
      </c>
    </row>
    <row r="2" spans="1:23" x14ac:dyDescent="0.45">
      <c r="A2" s="116" t="str">
        <f>様式3!I23</f>
        <v>　住所・所在地</v>
      </c>
      <c r="B2" t="s">
        <v>192</v>
      </c>
      <c r="C2" t="s">
        <v>192</v>
      </c>
      <c r="D2" t="s">
        <v>192</v>
      </c>
      <c r="E2" t="s">
        <v>192</v>
      </c>
      <c r="F2" t="s">
        <v>192</v>
      </c>
      <c r="G2" t="str">
        <f>様式3!O7</f>
        <v>茨城県つくば市●●●―●●●</v>
      </c>
      <c r="H2">
        <f>様式3!O6</f>
        <v>0</v>
      </c>
      <c r="I2" t="str">
        <f>様式3!O8</f>
        <v>いばレジ株式会社</v>
      </c>
      <c r="J2">
        <f>様式3!S8</f>
        <v>0</v>
      </c>
      <c r="K2" t="str">
        <f>IF(B15&lt;50,"低圧","高圧")</f>
        <v>低圧</v>
      </c>
      <c r="L2" s="116">
        <f>添付2!G3</f>
        <v>115</v>
      </c>
      <c r="M2" s="117">
        <f>添付2!G21</f>
        <v>16.399999999999999</v>
      </c>
      <c r="N2" t="str">
        <f>'別紙1-1'!V13</f>
        <v>生活必需品販売事業者</v>
      </c>
      <c r="O2" s="118">
        <f>'別紙1-1'!G13:Q13</f>
        <v>0</v>
      </c>
      <c r="P2" s="118">
        <f>'別紙1-1'!H13:R13</f>
        <v>0</v>
      </c>
      <c r="Q2" t="str">
        <f>ASC(様式3!M41)</f>
        <v/>
      </c>
      <c r="R2" t="str">
        <f>ASC(様式3!U41)</f>
        <v/>
      </c>
      <c r="S2" t="str">
        <f>様式3!M42&amp;"@"&amp;様式3!T42</f>
        <v>@</v>
      </c>
      <c r="T2" s="119">
        <f>様式3!M39</f>
        <v>0</v>
      </c>
      <c r="U2" s="119">
        <f>様式3!M40</f>
        <v>0</v>
      </c>
      <c r="V2" t="str">
        <f>ASC(様式3!N36&amp;様式3!P36&amp;様式3!Q36)</f>
        <v/>
      </c>
      <c r="W2" s="119">
        <f>様式3!M37</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様式3</vt:lpstr>
      <vt:lpstr>別紙1-1</vt:lpstr>
      <vt:lpstr>別紙1-2</vt:lpstr>
      <vt:lpstr>別紙2</vt:lpstr>
      <vt:lpstr>添付1</vt:lpstr>
      <vt:lpstr>添付2</vt:lpstr>
      <vt:lpstr>添付3</vt:lpstr>
      <vt:lpstr>添付4</vt:lpstr>
      <vt:lpstr>集計用</vt:lpstr>
      <vt:lpstr>添付1!Print_Area</vt:lpstr>
      <vt:lpstr>添付2!Print_Area</vt:lpstr>
      <vt:lpstr>添付3!Print_Area</vt:lpstr>
      <vt:lpstr>添付4!Print_Area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令和５年度いばらきエネルギーシフト促進事業補助金交付変更承認申請書</dc:title>
  <dc:creator>茨城県</dc:creator>
  <cp:lastModifiedBy>政策企画部情報システム課</cp:lastModifiedBy>
  <cp:revision>2</cp:revision>
  <cp:lastPrinted>2024-06-20T07:34:35Z</cp:lastPrinted>
  <dcterms:created xsi:type="dcterms:W3CDTF">2023-04-24T00:20:00Z</dcterms:created>
  <dcterms:modified xsi:type="dcterms:W3CDTF">2024-07-03T04:14:26Z</dcterms:modified>
</cp:coreProperties>
</file>