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地球温暖化対策\06 地球環境保全行動条例\05 様式等\01 最新版\2405ホームページ掲載用\"/>
    </mc:Choice>
  </mc:AlternateContent>
  <bookViews>
    <workbookView xWindow="0" yWindow="0" windowWidth="28770" windowHeight="12210"/>
  </bookViews>
  <sheets>
    <sheet name="様式第1号" sheetId="1" r:id="rId1"/>
    <sheet name="第１表" sheetId="2" r:id="rId2"/>
    <sheet name="第２表" sheetId="4" r:id="rId3"/>
    <sheet name="第３表" sheetId="5" r:id="rId4"/>
    <sheet name="第４表" sheetId="6" r:id="rId5"/>
  </sheets>
  <definedNames>
    <definedName name="_xlnm.Print_Area" localSheetId="1">第１表!$A$1:$N$60</definedName>
    <definedName name="_xlnm.Print_Area" localSheetId="0">様式第1号!$A$1:$E$32</definedName>
  </definedNames>
  <calcPr calcId="162913"/>
</workbook>
</file>

<file path=xl/calcChain.xml><?xml version="1.0" encoding="utf-8"?>
<calcChain xmlns="http://schemas.openxmlformats.org/spreadsheetml/2006/main">
  <c r="S35" i="2" l="1"/>
  <c r="S34" i="2"/>
  <c r="S33" i="2"/>
  <c r="S32" i="2"/>
  <c r="D19" i="1"/>
  <c r="J42" i="2"/>
  <c r="M41" i="2"/>
  <c r="J41" i="2"/>
  <c r="G38" i="2"/>
  <c r="G31" i="2"/>
  <c r="J30" i="2"/>
  <c r="T30" i="2"/>
  <c r="J31" i="2"/>
  <c r="J32" i="2"/>
  <c r="L42" i="2"/>
  <c r="G8" i="2"/>
  <c r="S8" i="2" s="1"/>
  <c r="G9" i="2"/>
  <c r="S9" i="2" s="1"/>
  <c r="G10" i="2"/>
  <c r="S10" i="2" s="1"/>
  <c r="G11" i="2"/>
  <c r="S11" i="2"/>
  <c r="G12" i="2"/>
  <c r="S12" i="2"/>
  <c r="G13" i="2"/>
  <c r="S13" i="2"/>
  <c r="G14" i="2"/>
  <c r="S14" i="2"/>
  <c r="G15" i="2"/>
  <c r="S15" i="2"/>
  <c r="G16" i="2"/>
  <c r="S16" i="2"/>
  <c r="G17" i="2"/>
  <c r="S17" i="2"/>
  <c r="G18" i="2"/>
  <c r="S18" i="2" s="1"/>
  <c r="G19" i="2"/>
  <c r="S19" i="2"/>
  <c r="G20" i="2"/>
  <c r="S20" i="2"/>
  <c r="G21" i="2"/>
  <c r="S21" i="2"/>
  <c r="G22" i="2"/>
  <c r="S22" i="2"/>
  <c r="G23" i="2"/>
  <c r="S23" i="2"/>
  <c r="G24" i="2"/>
  <c r="S24" i="2"/>
  <c r="G25" i="2"/>
  <c r="S25" i="2"/>
  <c r="G26" i="2"/>
  <c r="S26" i="2"/>
  <c r="G27" i="2"/>
  <c r="S27" i="2"/>
  <c r="G28" i="2"/>
  <c r="S28" i="2"/>
  <c r="G29" i="2"/>
  <c r="S29" i="2"/>
  <c r="G30" i="2"/>
  <c r="G32" i="2"/>
  <c r="G33" i="2"/>
  <c r="G34" i="2"/>
  <c r="G35" i="2"/>
  <c r="S31" i="2"/>
  <c r="S38" i="2"/>
  <c r="S39" i="2"/>
  <c r="S40" i="2"/>
  <c r="S41" i="2"/>
  <c r="J8" i="2"/>
  <c r="T8" i="2" s="1"/>
  <c r="J9" i="2"/>
  <c r="T9" i="2"/>
  <c r="J10" i="2"/>
  <c r="T10" i="2"/>
  <c r="J11" i="2"/>
  <c r="T11" i="2"/>
  <c r="J12" i="2"/>
  <c r="T12" i="2"/>
  <c r="J13" i="2"/>
  <c r="T13" i="2"/>
  <c r="J14" i="2"/>
  <c r="T14" i="2"/>
  <c r="J15" i="2"/>
  <c r="T15" i="2"/>
  <c r="J16" i="2"/>
  <c r="T16" i="2"/>
  <c r="J17" i="2"/>
  <c r="T17" i="2"/>
  <c r="J18" i="2"/>
  <c r="T18" i="2"/>
  <c r="J19" i="2"/>
  <c r="T19" i="2"/>
  <c r="J20" i="2"/>
  <c r="T20" i="2"/>
  <c r="J21" i="2"/>
  <c r="T21" i="2"/>
  <c r="J22" i="2"/>
  <c r="T22" i="2"/>
  <c r="J23" i="2"/>
  <c r="T23" i="2"/>
  <c r="J24" i="2"/>
  <c r="T24" i="2"/>
  <c r="J25" i="2"/>
  <c r="T25" i="2"/>
  <c r="J26" i="2"/>
  <c r="T26" i="2"/>
  <c r="J27" i="2"/>
  <c r="T27" i="2"/>
  <c r="J28" i="2"/>
  <c r="T28" i="2"/>
  <c r="J29" i="2"/>
  <c r="T29" i="2"/>
  <c r="T32" i="2"/>
  <c r="J33" i="2"/>
  <c r="T33" i="2" s="1"/>
  <c r="J34" i="2"/>
  <c r="T34" i="2" s="1"/>
  <c r="J35" i="2"/>
  <c r="T35" i="2" s="1"/>
  <c r="T31" i="2"/>
  <c r="T41" i="2"/>
  <c r="T38" i="2"/>
  <c r="T39" i="2"/>
  <c r="G39" i="2"/>
  <c r="G40" i="2"/>
  <c r="F42" i="2"/>
  <c r="T40" i="2"/>
  <c r="M8" i="2"/>
  <c r="M43" i="2" s="1"/>
  <c r="N44" i="2" s="1"/>
  <c r="M9" i="2"/>
  <c r="M38" i="2"/>
  <c r="M39" i="2"/>
  <c r="M42" i="2" s="1"/>
  <c r="M40" i="2"/>
  <c r="M35" i="2"/>
  <c r="M34" i="2"/>
  <c r="M33" i="2"/>
  <c r="M32" i="2"/>
  <c r="M10" i="2"/>
  <c r="M11" i="2"/>
  <c r="M12" i="2"/>
  <c r="M13" i="2"/>
  <c r="M14" i="2"/>
  <c r="M15" i="2"/>
  <c r="M16" i="2"/>
  <c r="M17" i="2"/>
  <c r="M18" i="2"/>
  <c r="M19" i="2"/>
  <c r="M20" i="2"/>
  <c r="M21" i="2"/>
  <c r="M22" i="2"/>
  <c r="M23" i="2"/>
  <c r="M24" i="2"/>
  <c r="M25" i="2"/>
  <c r="M26" i="2"/>
  <c r="M27" i="2"/>
  <c r="M28" i="2"/>
  <c r="M29" i="2"/>
  <c r="M30" i="2"/>
  <c r="M31" i="2"/>
  <c r="I42" i="2"/>
  <c r="T42" i="2"/>
  <c r="G36" i="2" l="1"/>
  <c r="S30" i="2"/>
  <c r="S36" i="2" s="1"/>
  <c r="G42" i="2"/>
  <c r="S42" i="2"/>
  <c r="T36" i="2"/>
  <c r="T43" i="2" s="1"/>
  <c r="J36" i="2"/>
  <c r="J37" i="2" s="1"/>
  <c r="J43" i="2"/>
  <c r="K44" i="2" s="1"/>
  <c r="M36" i="2"/>
  <c r="M37" i="2" s="1"/>
  <c r="G43" i="2" l="1"/>
  <c r="H37" i="2"/>
  <c r="D17" i="1" s="1"/>
  <c r="S43" i="2"/>
  <c r="S45" i="2" s="1"/>
  <c r="B4" i="6" l="1"/>
  <c r="O47" i="2"/>
  <c r="H44" i="2"/>
  <c r="J52" i="2" s="1"/>
  <c r="S44" i="2"/>
</calcChain>
</file>

<file path=xl/comments1.xml><?xml version="1.0" encoding="utf-8"?>
<comments xmlns="http://schemas.openxmlformats.org/spreadsheetml/2006/main">
  <authors>
    <author>情報システム厚生課</author>
    <author>茨城県</author>
  </authors>
  <commentList>
    <comment ref="O30" authorId="0" shapeId="0">
      <text>
        <r>
          <rPr>
            <sz val="10"/>
            <color indexed="81"/>
            <rFont val="ＭＳ Ｐゴシック"/>
            <family val="3"/>
            <charset val="128"/>
          </rPr>
          <t>仮に東京ガスの単位発熱量　44.8  を入れています。
東京ガス会社以外から購入している場合は、単位発熱量を確認の上、その値を入力して下さい。</t>
        </r>
      </text>
    </comment>
    <comment ref="H37" authorId="1" shapeId="0">
      <text>
        <r>
          <rPr>
            <b/>
            <sz val="9"/>
            <color indexed="81"/>
            <rFont val="ＭＳ Ｐゴシック"/>
            <family val="3"/>
            <charset val="128"/>
          </rPr>
          <t>様式第１号の省エネルギー特定事業場の該当要件の欄の，化石燃料の使用量に該当</t>
        </r>
      </text>
    </comment>
    <comment ref="Q38" authorId="0" shapeId="0">
      <text>
        <r>
          <rPr>
            <sz val="9"/>
            <color indexed="81"/>
            <rFont val="ＭＳ Ｐゴシック"/>
            <family val="3"/>
            <charset val="128"/>
          </rPr>
          <t xml:space="preserve">仮に東京電力エナジーパートナー（株）の排出係数0.457を入力しています。
購入元の電力事業者等に排出係数を確認の上、入力して下さい。
</t>
        </r>
      </text>
    </comment>
    <comment ref="Q39" authorId="0" shapeId="0">
      <text>
        <r>
          <rPr>
            <sz val="9"/>
            <color indexed="81"/>
            <rFont val="ＭＳ Ｐゴシック"/>
            <family val="3"/>
            <charset val="128"/>
          </rPr>
          <t xml:space="preserve">仮に東京電力エナジーパートナー（株）の排出係数0.457を入力しています。
購入元の電力事業者等に排出係数を確認の上、入力して下さい。
</t>
        </r>
      </text>
    </comment>
    <comment ref="Q40" authorId="0" shapeId="0">
      <text>
        <r>
          <rPr>
            <sz val="9"/>
            <color indexed="81"/>
            <rFont val="ＭＳ Ｐゴシック"/>
            <family val="3"/>
            <charset val="128"/>
          </rPr>
          <t>仮に0.457を入れています。
電気事業者以外の者から供給される電気については、上記値又は電気使用者において把握できる係数として適切な値を入力できます。
その場合は、必ず第９表３に算定方法と係数を記入してください。</t>
        </r>
      </text>
    </comment>
    <comment ref="O41" authorId="0" shapeId="0">
      <text>
        <r>
          <rPr>
            <sz val="9"/>
            <color indexed="81"/>
            <rFont val="ＭＳ Ｐゴシック"/>
            <family val="3"/>
            <charset val="128"/>
          </rPr>
          <t xml:space="preserve">仮に　９．７６を入力しています。
９．７６か当該電気を発生するために使用した燃料の発熱量を入力して下さい。
</t>
        </r>
      </text>
    </comment>
    <comment ref="Q41" authorId="0" shapeId="0">
      <text>
        <r>
          <rPr>
            <sz val="10"/>
            <color indexed="81"/>
            <rFont val="ＭＳ Ｐゴシック"/>
            <family val="3"/>
            <charset val="128"/>
          </rPr>
          <t>自家発電の排出係数は、
当該事業所で発電した電気についての排出係数を用いる必要があります。
排出係数の計算方法など詳細は、「温室効果ガス算定・報告マニュアル」を参照し、</t>
        </r>
        <r>
          <rPr>
            <b/>
            <sz val="10"/>
            <color indexed="10"/>
            <rFont val="ＭＳ Ｐゴシック"/>
            <family val="3"/>
            <charset val="128"/>
          </rPr>
          <t>このセルに求めた排出係数を入力下さい。</t>
        </r>
        <r>
          <rPr>
            <sz val="10"/>
            <color indexed="81"/>
            <rFont val="ＭＳ Ｐゴシック"/>
            <family val="3"/>
            <charset val="128"/>
          </rPr>
          <t xml:space="preserve">
なお、第９表３に控除量に関する排出係数及びその設定根拠を記入すること。
</t>
        </r>
      </text>
    </comment>
    <comment ref="F42" authorId="1" shapeId="0">
      <text>
        <r>
          <rPr>
            <b/>
            <sz val="9"/>
            <color indexed="81"/>
            <rFont val="ＭＳ Ｐゴシック"/>
            <family val="3"/>
            <charset val="128"/>
          </rPr>
          <t>様式第１号の省エネルギー特定事業場の該当要件の欄の，電気の使用量に該当</t>
        </r>
      </text>
    </comment>
    <comment ref="J52" authorId="1" shapeId="0">
      <text>
        <r>
          <rPr>
            <sz val="9"/>
            <color indexed="81"/>
            <rFont val="ＭＳ Ｐゴシック"/>
            <family val="3"/>
            <charset val="128"/>
          </rPr>
          <t xml:space="preserve">最下位を四捨五入して，原則，有効数字4桁で記入
</t>
        </r>
      </text>
    </comment>
  </commentList>
</comments>
</file>

<file path=xl/sharedStrings.xml><?xml version="1.0" encoding="utf-8"?>
<sst xmlns="http://schemas.openxmlformats.org/spreadsheetml/2006/main" count="302" uniqueCount="178">
  <si>
    <t>様式第1号(第3条)</t>
  </si>
  <si>
    <t>省エネルギー推進業務状況報告書(　　年度分)</t>
  </si>
  <si>
    <t>※整理番号</t>
  </si>
  <si>
    <t>作成責任者</t>
  </si>
  <si>
    <t>事業場の名称</t>
  </si>
  <si>
    <t>業種</t>
  </si>
  <si>
    <t>事業場の所在地</t>
  </si>
  <si>
    <t>(電話)</t>
  </si>
  <si>
    <t>事業場の敷地面積</t>
  </si>
  <si>
    <t>㎡　　</t>
  </si>
  <si>
    <t>資本金</t>
  </si>
  <si>
    <t>千円</t>
  </si>
  <si>
    <t>事業場の従業員数</t>
  </si>
  <si>
    <t>人　　</t>
  </si>
  <si>
    <t>事業場内の建築物の概要</t>
  </si>
  <si>
    <t>建築面積　　　　　　　　㎡　　　　　　延べ床面積　　　　　　　　㎡</t>
  </si>
  <si>
    <t>省エネルギー特定事業場の該当要件</t>
  </si>
  <si>
    <t>2　条例第13条第1項第2号</t>
  </si>
  <si>
    <t>3　条例第13条第1項第3号(知事が指定した事業場)</t>
  </si>
  <si>
    <t>省エネルギーの推進に関する計画の策定状況及びその概要</t>
  </si>
  <si>
    <t>別紙第1表</t>
  </si>
  <si>
    <t>別紙第2表</t>
  </si>
  <si>
    <t>別紙第3表</t>
  </si>
  <si>
    <t>省エネルギーの推進に関する管理体制の整備等の状況</t>
    <rPh sb="0" eb="1">
      <t>ショウ</t>
    </rPh>
    <rPh sb="7" eb="9">
      <t>スイシン</t>
    </rPh>
    <rPh sb="10" eb="11">
      <t>カン</t>
    </rPh>
    <rPh sb="13" eb="15">
      <t>カンリ</t>
    </rPh>
    <rPh sb="15" eb="17">
      <t>タイセイ</t>
    </rPh>
    <rPh sb="18" eb="20">
      <t>セイビ</t>
    </rPh>
    <rPh sb="20" eb="21">
      <t>トウ</t>
    </rPh>
    <rPh sb="22" eb="24">
      <t>ジョウキョウ</t>
    </rPh>
    <phoneticPr fontId="2"/>
  </si>
  <si>
    <t>事業の概要</t>
    <rPh sb="3" eb="5">
      <t>ガイヨウ</t>
    </rPh>
    <phoneticPr fontId="2"/>
  </si>
  <si>
    <t>単位</t>
  </si>
  <si>
    <t>販売副生エネルギー等の量</t>
  </si>
  <si>
    <t>販売された量</t>
  </si>
  <si>
    <t>自らの生産に</t>
  </si>
  <si>
    <t>寄与しない量</t>
  </si>
  <si>
    <t>数値</t>
  </si>
  <si>
    <t>燃　　料　　及　　び　　熱</t>
  </si>
  <si>
    <t>原油（コンデンセートを除く。）</t>
  </si>
  <si>
    <t>ｋｌ</t>
  </si>
  <si>
    <t>揮発油</t>
  </si>
  <si>
    <t>ナフサ</t>
  </si>
  <si>
    <t>灯油</t>
  </si>
  <si>
    <t>軽油</t>
  </si>
  <si>
    <t>Ａ重油</t>
  </si>
  <si>
    <t>Ｂ・Ｃ重油</t>
  </si>
  <si>
    <t>石油アスファルト</t>
  </si>
  <si>
    <t>ｔ</t>
  </si>
  <si>
    <t>石油コークス</t>
  </si>
  <si>
    <t>石油ガス</t>
  </si>
  <si>
    <r>
      <t>千ｍ</t>
    </r>
    <r>
      <rPr>
        <vertAlign val="superscript"/>
        <sz val="9"/>
        <rFont val="ＭＳ 明朝"/>
        <family val="1"/>
        <charset val="128"/>
      </rPr>
      <t>３</t>
    </r>
  </si>
  <si>
    <t>可燃性天然ガス</t>
  </si>
  <si>
    <t>石炭</t>
  </si>
  <si>
    <t>原料炭</t>
  </si>
  <si>
    <t>一般炭</t>
  </si>
  <si>
    <t>無煙炭</t>
  </si>
  <si>
    <t>石炭コークス</t>
  </si>
  <si>
    <t>コールタール</t>
  </si>
  <si>
    <t>コークス炉ガス</t>
  </si>
  <si>
    <t>高炉ガス</t>
  </si>
  <si>
    <t>転炉ガス</t>
  </si>
  <si>
    <t>都市ガス</t>
  </si>
  <si>
    <t>（　　　　）</t>
  </si>
  <si>
    <t>産業用蒸気</t>
  </si>
  <si>
    <t>産業用以外の蒸気</t>
  </si>
  <si>
    <t>温水</t>
  </si>
  <si>
    <t>冷水</t>
  </si>
  <si>
    <t>小計</t>
  </si>
  <si>
    <t>電　気</t>
  </si>
  <si>
    <t>一般電気事業者</t>
  </si>
  <si>
    <t>昼間買電</t>
  </si>
  <si>
    <t>夜間買電</t>
  </si>
  <si>
    <t>その他</t>
  </si>
  <si>
    <t>上記以外の買電</t>
  </si>
  <si>
    <t>自家発電</t>
  </si>
  <si>
    <t>エネルギーの使用の状況</t>
    <phoneticPr fontId="2"/>
  </si>
  <si>
    <t>省エネルギーの推進に関し講じた措置の概要</t>
    <phoneticPr fontId="2"/>
  </si>
  <si>
    <t xml:space="preserve"> 省エネ法の</t>
    <rPh sb="1" eb="2">
      <t>ショウ</t>
    </rPh>
    <rPh sb="4" eb="5">
      <t>ホウ</t>
    </rPh>
    <phoneticPr fontId="2"/>
  </si>
  <si>
    <t>換算係数</t>
    <rPh sb="0" eb="2">
      <t>カンサン</t>
    </rPh>
    <rPh sb="2" eb="4">
      <t>ケイスウ</t>
    </rPh>
    <phoneticPr fontId="2"/>
  </si>
  <si>
    <t>GＪ/ｋｌ</t>
  </si>
  <si>
    <t>GＪ/ｔ</t>
  </si>
  <si>
    <t>GＪ/千ｍ３</t>
  </si>
  <si>
    <t>GＪ/GＪ</t>
  </si>
  <si>
    <t>GJ/千ｋWh</t>
    <rPh sb="3" eb="4">
      <t>セン</t>
    </rPh>
    <phoneticPr fontId="2"/>
  </si>
  <si>
    <t>石油系炭化
水素ガス</t>
    <phoneticPr fontId="2"/>
  </si>
  <si>
    <r>
      <t>液化天然ガス</t>
    </r>
    <r>
      <rPr>
        <sz val="9"/>
        <rFont val="ＭＳ 明朝"/>
        <family val="1"/>
        <charset val="128"/>
      </rPr>
      <t xml:space="preserve">
（ＬＮＧ）</t>
    </r>
    <phoneticPr fontId="2"/>
  </si>
  <si>
    <r>
      <t>その他可燃性</t>
    </r>
    <r>
      <rPr>
        <sz val="9"/>
        <rFont val="ＭＳ 明朝"/>
        <family val="1"/>
        <charset val="128"/>
      </rPr>
      <t xml:space="preserve">
天然ガス</t>
    </r>
    <phoneticPr fontId="2"/>
  </si>
  <si>
    <t>燃料の燃焼の合理化に関し講じた措置</t>
  </si>
  <si>
    <t>廃熱の回収及び利用に関し講じた措置</t>
  </si>
  <si>
    <t>　　(1)　エネルギーの種類別使用量</t>
    <rPh sb="12" eb="15">
      <t>シュルイベツ</t>
    </rPh>
    <rPh sb="17" eb="18">
      <t>リョウ</t>
    </rPh>
    <phoneticPr fontId="2"/>
  </si>
  <si>
    <t>熱量GJ</t>
  </si>
  <si>
    <t>原油のうちコンデンセート（NGL）</t>
  </si>
  <si>
    <r>
      <t>液化石油ガス</t>
    </r>
    <r>
      <rPr>
        <sz val="9"/>
        <rFont val="ＭＳ 明朝"/>
        <family val="1"/>
        <charset val="128"/>
      </rPr>
      <t xml:space="preserve">
(ＬＰＧ)</t>
    </r>
    <phoneticPr fontId="2"/>
  </si>
  <si>
    <t>GＪ/千ｍ３</t>
    <phoneticPr fontId="2"/>
  </si>
  <si>
    <t>ＧJ</t>
  </si>
  <si>
    <t>千kWh</t>
  </si>
  <si>
    <t>千kWh／GJ</t>
  </si>
  <si>
    <t>　　(2)　エネルギーの使用の効率</t>
    <phoneticPr fontId="2"/>
  </si>
  <si>
    <t>年度</t>
    <phoneticPr fontId="2"/>
  </si>
  <si>
    <t>対前年度比（％）</t>
    <phoneticPr fontId="2"/>
  </si>
  <si>
    <t>原単位=</t>
    <phoneticPr fontId="2"/>
  </si>
  <si>
    <t>エネルギー使用量(原油換算kl)(ⓐ-(ⓑ+ⓒ))</t>
    <phoneticPr fontId="2"/>
  </si>
  <si>
    <t>　　　　</t>
    <phoneticPr fontId="2"/>
  </si>
  <si>
    <t>設備の名称</t>
    <rPh sb="3" eb="5">
      <t>メイショウ</t>
    </rPh>
    <phoneticPr fontId="2"/>
  </si>
  <si>
    <t>稼働状況</t>
    <rPh sb="2" eb="4">
      <t>ジョウキョウ</t>
    </rPh>
    <phoneticPr fontId="2"/>
  </si>
  <si>
    <t>その他
の燃料</t>
    <phoneticPr fontId="2"/>
  </si>
  <si>
    <t>生産数量又は延べ床面積その他のエネルギーの</t>
    <phoneticPr fontId="2"/>
  </si>
  <si>
    <t>新設，改造
又は撤去の状況</t>
    <rPh sb="0" eb="2">
      <t>シンセツ</t>
    </rPh>
    <rPh sb="3" eb="5">
      <t>カイゾウ</t>
    </rPh>
    <rPh sb="6" eb="7">
      <t>マタ</t>
    </rPh>
    <rPh sb="8" eb="10">
      <t>テッキョ</t>
    </rPh>
    <rPh sb="11" eb="13">
      <t>ジョウキョウ</t>
    </rPh>
    <phoneticPr fontId="2"/>
  </si>
  <si>
    <t>別紙第4表</t>
    <phoneticPr fontId="2"/>
  </si>
  <si>
    <t>エネルギーの使用に伴って発生する二酸化炭素の排出量</t>
    <rPh sb="6" eb="8">
      <t>シヨウ</t>
    </rPh>
    <rPh sb="9" eb="10">
      <t>トモナ</t>
    </rPh>
    <rPh sb="12" eb="14">
      <t>ハッセイ</t>
    </rPh>
    <rPh sb="16" eb="19">
      <t>ニサンカ</t>
    </rPh>
    <rPh sb="19" eb="21">
      <t>タンソ</t>
    </rPh>
    <rPh sb="22" eb="25">
      <t>ハイシュツリョウ</t>
    </rPh>
    <phoneticPr fontId="2"/>
  </si>
  <si>
    <t>t-CO2</t>
    <phoneticPr fontId="2"/>
  </si>
  <si>
    <t>温対法の</t>
    <rPh sb="0" eb="3">
      <t>オンタイホウ</t>
    </rPh>
    <phoneticPr fontId="2"/>
  </si>
  <si>
    <t>tCO2/千kWh</t>
    <rPh sb="5" eb="6">
      <t>セン</t>
    </rPh>
    <phoneticPr fontId="2"/>
  </si>
  <si>
    <t>使用量</t>
    <phoneticPr fontId="2"/>
  </si>
  <si>
    <r>
      <t>ＣＯ</t>
    </r>
    <r>
      <rPr>
        <vertAlign val="subscript"/>
        <sz val="12"/>
        <rFont val="ＭＳ Ｐゴシック"/>
        <family val="3"/>
        <charset val="128"/>
      </rPr>
      <t>２</t>
    </r>
    <r>
      <rPr>
        <sz val="12"/>
        <rFont val="ＭＳ Ｐゴシック"/>
        <family val="3"/>
        <charset val="128"/>
      </rPr>
      <t>量</t>
    </r>
    <rPh sb="3" eb="4">
      <t>リョウ</t>
    </rPh>
    <phoneticPr fontId="2"/>
  </si>
  <si>
    <t>使用量</t>
    <phoneticPr fontId="2"/>
  </si>
  <si>
    <t>販売量</t>
    <rPh sb="0" eb="3">
      <t>ハンバイリョウ</t>
    </rPh>
    <phoneticPr fontId="2"/>
  </si>
  <si>
    <t>生産に寄与しない量</t>
    <rPh sb="0" eb="2">
      <t>セイサン</t>
    </rPh>
    <rPh sb="3" eb="5">
      <t>キヨ</t>
    </rPh>
    <rPh sb="8" eb="9">
      <t>リョウ</t>
    </rPh>
    <phoneticPr fontId="2"/>
  </si>
  <si>
    <t>tC/GJ</t>
    <phoneticPr fontId="2"/>
  </si>
  <si>
    <t>tC/GJ</t>
    <phoneticPr fontId="2"/>
  </si>
  <si>
    <t>tCO2/GJ</t>
    <phoneticPr fontId="2"/>
  </si>
  <si>
    <t>Kl/GJ</t>
    <phoneticPr fontId="2"/>
  </si>
  <si>
    <t>第4表記載　二酸化炭素排出量（tCO2)</t>
    <rPh sb="0" eb="1">
      <t>ダイ</t>
    </rPh>
    <rPh sb="2" eb="3">
      <t>ヒョウ</t>
    </rPh>
    <phoneticPr fontId="2"/>
  </si>
  <si>
    <t>合計二酸化炭素排出量（tCO2)</t>
    <rPh sb="0" eb="2">
      <t>ゴウケイ</t>
    </rPh>
    <phoneticPr fontId="2"/>
  </si>
  <si>
    <t>　　　2　「省エネルギー特定事業場の該当要件」の欄は，該当する番号を○で囲み，1に該当する場合は前年の4月
　　　　1日から1年間の化石燃料の使用量を，2に該当する場合は前年の4月1日から1年間の電気の使用量を記入す
　　　　ること。</t>
    <phoneticPr fontId="2"/>
  </si>
  <si>
    <t>ⓓ</t>
    <phoneticPr fontId="2"/>
  </si>
  <si>
    <t>ⓐ</t>
    <phoneticPr fontId="2"/>
  </si>
  <si>
    <t>ⓑ</t>
    <phoneticPr fontId="2"/>
  </si>
  <si>
    <t>ⓒ</t>
    <phoneticPr fontId="2"/>
  </si>
  <si>
    <t>熱の動力等への変換の合理化（発電専用設備及びコージェネレーション設備）に関し講じた措置</t>
    <phoneticPr fontId="2"/>
  </si>
  <si>
    <t>加熱及び冷却並びに伝熱の合理化（熱利用設備）に関し講じた措置</t>
    <phoneticPr fontId="2"/>
  </si>
  <si>
    <t>放射，伝導，抵抗等によるエネルギーの損失の防止（熱利用設備並びに受変電設備及び配電設備）に関し講じた措置</t>
    <phoneticPr fontId="2"/>
  </si>
  <si>
    <t>電気の動力，熱等への変換の合理化（電気使用設備）に関し講じた措置</t>
    <phoneticPr fontId="2"/>
  </si>
  <si>
    <t xml:space="preserve"> エネルギー使用量（原油換算kl） </t>
    <rPh sb="6" eb="9">
      <t>シヨウリョウ</t>
    </rPh>
    <phoneticPr fontId="2"/>
  </si>
  <si>
    <t>事業場の主要製品(販売品等)
及び年間出荷額(販売額等)</t>
    <phoneticPr fontId="2"/>
  </si>
  <si>
    <t xml:space="preserve"> 小計＝燃料等の使用量（原油換算kl） </t>
    <rPh sb="1" eb="2">
      <t>ショウ</t>
    </rPh>
    <rPh sb="2" eb="3">
      <t>ケイ</t>
    </rPh>
    <rPh sb="4" eb="7">
      <t>ネンリョウトウ</t>
    </rPh>
    <rPh sb="8" eb="11">
      <t>シヨウリョウ</t>
    </rPh>
    <phoneticPr fontId="2"/>
  </si>
  <si>
    <t>小計＝電気の使用量</t>
    <rPh sb="1" eb="2">
      <t>ケイ</t>
    </rPh>
    <rPh sb="3" eb="5">
      <t>デンキ</t>
    </rPh>
    <rPh sb="6" eb="9">
      <t>シヨウリョウ</t>
    </rPh>
    <phoneticPr fontId="2"/>
  </si>
  <si>
    <t>小計GJ</t>
    <phoneticPr fontId="2"/>
  </si>
  <si>
    <t>建築物の棟数　</t>
    <phoneticPr fontId="2"/>
  </si>
  <si>
    <t>設備の概要</t>
    <rPh sb="0" eb="2">
      <t>セツビ</t>
    </rPh>
    <rPh sb="3" eb="5">
      <t>ガイヨウ</t>
    </rPh>
    <phoneticPr fontId="2"/>
  </si>
  <si>
    <t>　　　3　「省エネルギーの推進に関する計画の策定状況及びその概要」の欄には，計画策定の有無，計画の名称，
　　　　計画の期間，計画の目標，主な措置等を記入すること。また，当該計画を別添資料として添付すること。</t>
    <phoneticPr fontId="2"/>
  </si>
  <si>
    <t>エネルギーの種類</t>
    <phoneticPr fontId="2"/>
  </si>
  <si>
    <t>千円</t>
    <rPh sb="0" eb="2">
      <t>センエン</t>
    </rPh>
    <phoneticPr fontId="2"/>
  </si>
  <si>
    <t>備考　1　「※整理番号」の欄には，記入しないこと。</t>
    <phoneticPr fontId="2"/>
  </si>
  <si>
    <t>別紙</t>
    <rPh sb="0" eb="2">
      <t>ベッシ</t>
    </rPh>
    <phoneticPr fontId="2"/>
  </si>
  <si>
    <t>　第１表 エネルギーの使用の状況</t>
    <rPh sb="14" eb="16">
      <t>ジョウキョウ</t>
    </rPh>
    <phoneticPr fontId="2"/>
  </si>
  <si>
    <t>計GJ</t>
    <phoneticPr fontId="2"/>
  </si>
  <si>
    <t>　　　2　「産業用蒸気」の欄には，熱供給事業者以外から受け入れている蒸気の量を記入すること。</t>
    <phoneticPr fontId="2"/>
  </si>
  <si>
    <t>　　　3　「原油換算ｋｌ」は，エネルギーの使用の合理化に関する法律施行規則第4条の方法により換
　　　　算した値を記入すること。</t>
    <rPh sb="52" eb="53">
      <t>サン</t>
    </rPh>
    <phoneticPr fontId="2"/>
  </si>
  <si>
    <t>　　　4　「販売副生エネルギー等の量」の欄には，エネルギーの種類ごとに販売されたエネルギーの
　　　　量及び自らの生産に寄与しないエネルギーの量を記入すること。</t>
    <phoneticPr fontId="2"/>
  </si>
  <si>
    <t>　</t>
    <phoneticPr fontId="2"/>
  </si>
  <si>
    <t>備考　1　「その他の燃料」の「都市ガス」の欄の下の欄には，製油所ガス等の燃料等の種類を(　)内
　　　　に記入し，その使用量を記入すること。複数の種類を記入するときは，新たに欄を設けて記入
　　　　すること。</t>
    <phoneticPr fontId="2"/>
  </si>
  <si>
    <t>　　　5　「生産数量又は延べ床面積その他のエネルギーの使用量と密接な関係を有する値」の欄に
　　　　は，生産数量又は延べ床面積その他のエネルギーの使用量と密接な関係を有する値を記入
　　　　し，その単位を(　)内に記入すること。この場合において，記入する値は，当該事業場におけ
　　　　る主な製品を生産するために要する燃料等の量を基準として製品ごとに換算した値を合計した
　　　　値とすることもできる。
　　　　　なお，記入する値は，前年度以前の報告の際に記入した値と同一の方法による値を記入す
　　　　ること。</t>
    <phoneticPr fontId="2"/>
  </si>
  <si>
    <t>　第4表　エネルギーの使用に伴って発生する二酸化炭素の排出量</t>
    <rPh sb="1" eb="2">
      <t>ダイ</t>
    </rPh>
    <rPh sb="11" eb="13">
      <t>シヨウ</t>
    </rPh>
    <rPh sb="14" eb="15">
      <t>トモナ</t>
    </rPh>
    <rPh sb="17" eb="19">
      <t>ハッセイ</t>
    </rPh>
    <rPh sb="21" eb="24">
      <t>ニサンカ</t>
    </rPh>
    <rPh sb="24" eb="26">
      <t>タンソ</t>
    </rPh>
    <rPh sb="27" eb="30">
      <t>ハイシュツリョウ</t>
    </rPh>
    <phoneticPr fontId="2"/>
  </si>
  <si>
    <t>　第2表　エネルギー使用主要設備の状況</t>
    <phoneticPr fontId="2"/>
  </si>
  <si>
    <t>　第3表　省エネルギーの推進に関し講じた措置の概要</t>
    <phoneticPr fontId="2"/>
  </si>
  <si>
    <t>　　(1)　エネルギーの使用に伴って発生する二酸化炭素の排出量</t>
    <rPh sb="12" eb="14">
      <t>シヨウ</t>
    </rPh>
    <rPh sb="15" eb="16">
      <t>トモナ</t>
    </rPh>
    <rPh sb="18" eb="20">
      <t>ハッセイ</t>
    </rPh>
    <rPh sb="22" eb="25">
      <t>ニサンカ</t>
    </rPh>
    <rPh sb="25" eb="27">
      <t>タンソ</t>
    </rPh>
    <rPh sb="28" eb="31">
      <t>ハイシュツリョウ</t>
    </rPh>
    <phoneticPr fontId="2"/>
  </si>
  <si>
    <t>　　(2)　電気事業の用に供する発電所又は熱供給事業の用に供する熱供給施設が設置されてい</t>
    <phoneticPr fontId="2"/>
  </si>
  <si>
    <t>　　　　る工場において燃料の使用に伴って発生する二酸化炭素の排出量</t>
    <rPh sb="5" eb="7">
      <t>コウジョウ</t>
    </rPh>
    <rPh sb="11" eb="13">
      <t>ネンリョウ</t>
    </rPh>
    <rPh sb="14" eb="16">
      <t>シヨウ</t>
    </rPh>
    <rPh sb="17" eb="18">
      <t>トモナ</t>
    </rPh>
    <rPh sb="20" eb="22">
      <t>ハッセイ</t>
    </rPh>
    <rPh sb="24" eb="27">
      <t>ニサンカ</t>
    </rPh>
    <rPh sb="27" eb="29">
      <t>タンソ</t>
    </rPh>
    <rPh sb="30" eb="33">
      <t>ハイシュツリョウ</t>
    </rPh>
    <phoneticPr fontId="2"/>
  </si>
  <si>
    <t>　　(3)　地球温暖化対策の推進に関する法律施行令（平成11年政令第143号）第3条に規定する</t>
    <rPh sb="6" eb="8">
      <t>チキュウ</t>
    </rPh>
    <rPh sb="8" eb="11">
      <t>オンダンカ</t>
    </rPh>
    <rPh sb="11" eb="13">
      <t>タイサク</t>
    </rPh>
    <rPh sb="14" eb="16">
      <t>スイシン</t>
    </rPh>
    <rPh sb="17" eb="18">
      <t>カン</t>
    </rPh>
    <rPh sb="20" eb="22">
      <t>ホウリツ</t>
    </rPh>
    <phoneticPr fontId="2"/>
  </si>
  <si>
    <t>　　　　方法及び係数と異なる方法又は係数</t>
    <rPh sb="14" eb="16">
      <t>ホウホウ</t>
    </rPh>
    <rPh sb="16" eb="17">
      <t>マタ</t>
    </rPh>
    <rPh sb="18" eb="20">
      <t>ケイスウ</t>
    </rPh>
    <phoneticPr fontId="2"/>
  </si>
  <si>
    <t>備考　1　エネルギーの使用に伴って発生する二酸化炭素の排出量は，原則として，地球温暖化対策
　　　　の推進に関する法律施行令第3条に規定する方法及び係数により算定すること。</t>
    <phoneticPr fontId="2"/>
  </si>
  <si>
    <t>　　　2　(1)の欄には，次に掲げる量(他人への電気又は熱の供給に係るものを除く。)の合計量を
　　　　記入すること。</t>
    <phoneticPr fontId="2"/>
  </si>
  <si>
    <t>　　　　(1)　燃料の使用に伴って発生する二酸化炭素の量</t>
    <phoneticPr fontId="2"/>
  </si>
  <si>
    <t>　　　　(2)　電気の使用に伴って発生する二酸化炭素の量</t>
    <phoneticPr fontId="2"/>
  </si>
  <si>
    <t>　　　　(3)　熱の使用に伴って発生する二酸化炭素の量</t>
    <phoneticPr fontId="2"/>
  </si>
  <si>
    <t>　　　4　(3)の欄には，地球温暖化対策の推進に関する法律施行令第3条に規定する方法及び係数と
　　　　異なる方法又は係数を用いて算定した場合に，当該方法又は係数を記入すること。</t>
    <phoneticPr fontId="2"/>
  </si>
  <si>
    <t>エネルギー使用主要設備の状況</t>
    <phoneticPr fontId="2"/>
  </si>
  <si>
    <t>　　　4 　「省エネルギーの推進に関する管理体制の整備等の状況」の欄には，事業場の省エネルギーを推進する
　　　　ための管理組織の名称，業務分担，エネルギーの管理に関する有資格者等を記入すること。</t>
    <phoneticPr fontId="2"/>
  </si>
  <si>
    <t>　　備考　ボイラー，各種炉，コンプレッサー，乾燥機，冷凍機，空調機，電動設備等主な
　　　　エネルギー使用設備を記入すること。</t>
    <rPh sb="38" eb="39">
      <t>トウ</t>
    </rPh>
    <phoneticPr fontId="2"/>
  </si>
  <si>
    <t>　　　3　(2)の欄には，当該特定事業場が主な事業として行う電気事業の用に供する発電所又は主
　　　　な事業として行う熱供給事業の用に供する熱供給施設が設置されている工場である場合
　　　　に，備考2に掲げる量を記入すること。</t>
    <rPh sb="15" eb="17">
      <t>トクテイ</t>
    </rPh>
    <phoneticPr fontId="2"/>
  </si>
  <si>
    <t>使用量と密接な関係を有する値(ⓓ)</t>
    <rPh sb="10" eb="11">
      <t>ユウ</t>
    </rPh>
    <phoneticPr fontId="2"/>
  </si>
  <si>
    <t>使用量と密接な関係を有する値（　　　　　　　　　　　　　）</t>
    <rPh sb="10" eb="11">
      <t>ユウ</t>
    </rPh>
    <phoneticPr fontId="2"/>
  </si>
  <si>
    <t>※この色の欄のみ入力してください</t>
    <rPh sb="3" eb="4">
      <t>イロ</t>
    </rPh>
    <rPh sb="5" eb="6">
      <t>ラン</t>
    </rPh>
    <rPh sb="8" eb="10">
      <t>ニュウリョク</t>
    </rPh>
    <phoneticPr fontId="2"/>
  </si>
  <si>
    <t>報告者　住所　</t>
    <phoneticPr fontId="2"/>
  </si>
  <si>
    <t>氏名　</t>
    <phoneticPr fontId="2"/>
  </si>
  <si>
    <t>原油換算kl)</t>
    <phoneticPr fontId="2"/>
  </si>
  <si>
    <t>(化石燃料の使用量：</t>
    <phoneticPr fontId="2"/>
  </si>
  <si>
    <t>(電気の使用量：　</t>
    <phoneticPr fontId="2"/>
  </si>
  <si>
    <t>万kWh)</t>
    <phoneticPr fontId="2"/>
  </si>
  <si>
    <t>1　条例第13条第1項第1号</t>
    <phoneticPr fontId="2"/>
  </si>
  <si>
    <t>　　茨城県知事　　　　　　　殿</t>
    <phoneticPr fontId="2"/>
  </si>
  <si>
    <t>年　月　日</t>
    <rPh sb="0" eb="1">
      <t>ネン</t>
    </rPh>
    <rPh sb="2" eb="3">
      <t>ガツ</t>
    </rPh>
    <rPh sb="4" eb="5">
      <t>ニチ</t>
    </rPh>
    <phoneticPr fontId="2"/>
  </si>
  <si>
    <t>　　　5　別紙第1表から別紙第4表までについては，エネルギーの使用の合理化に関する法律施行規則（昭和54年
　　　　通商産業省令第74号）第36条に基づく定期報告書の写しをもって代えることができる。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</si>
</sst>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_);[Red]\(0.00\)"/>
    <numFmt numFmtId="177" formatCode="0.0000"/>
    <numFmt numFmtId="178" formatCode="0.0_ "/>
    <numFmt numFmtId="179" formatCode="0.000"/>
    <numFmt numFmtId="180" formatCode="0.0000_ "/>
    <numFmt numFmtId="181" formatCode="0.000_ "/>
    <numFmt numFmtId="182" formatCode="0_ "/>
    <numFmt numFmtId="183" formatCode="#,##0.#############"/>
    <numFmt numFmtId="184" formatCode="#,##0_);[Red]\(#,##0\)"/>
    <numFmt numFmtId="185" formatCode="0.####"/>
    <numFmt numFmtId="186" formatCode="#,##0.0_ ;[Red]\-#,##0.0\ "/>
    <numFmt numFmtId="187" formatCode="0.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5"/>
      <name val="ＭＳ 明朝"/>
      <family val="1"/>
      <charset val="128"/>
    </font>
    <font>
      <sz val="8"/>
      <name val="ＭＳ 明朝"/>
      <family val="1"/>
      <charset val="128"/>
    </font>
    <font>
      <sz val="12"/>
      <name val="ＭＳ 明朝"/>
      <family val="1"/>
      <charset val="128"/>
    </font>
    <font>
      <vertAlign val="superscript"/>
      <sz val="9"/>
      <name val="ＭＳ 明朝"/>
      <family val="1"/>
      <charset val="128"/>
    </font>
    <font>
      <sz val="10"/>
      <color indexed="81"/>
      <name val="ＭＳ Ｐゴシック"/>
      <family val="3"/>
      <charset val="128"/>
    </font>
    <font>
      <sz val="9"/>
      <color indexed="81"/>
      <name val="ＭＳ Ｐゴシック"/>
      <family val="3"/>
      <charset val="128"/>
    </font>
    <font>
      <sz val="7"/>
      <name val="ＭＳ 明朝"/>
      <family val="1"/>
      <charset val="128"/>
    </font>
    <font>
      <sz val="11"/>
      <name val="ＭＳ 明朝"/>
      <family val="1"/>
      <charset val="128"/>
    </font>
    <font>
      <b/>
      <sz val="14"/>
      <name val="ＭＳ 明朝"/>
      <family val="1"/>
      <charset val="128"/>
    </font>
    <font>
      <i/>
      <sz val="9"/>
      <name val="ＭＳ 明朝"/>
      <family val="1"/>
      <charset val="128"/>
    </font>
    <font>
      <i/>
      <sz val="11"/>
      <name val="ＭＳ 明朝"/>
      <family val="1"/>
      <charset val="128"/>
    </font>
    <font>
      <sz val="11"/>
      <color indexed="10"/>
      <name val="ＭＳ 明朝"/>
      <family val="1"/>
      <charset val="128"/>
    </font>
    <font>
      <b/>
      <sz val="12"/>
      <name val="ＭＳ 明朝"/>
      <family val="1"/>
      <charset val="128"/>
    </font>
    <font>
      <sz val="9"/>
      <name val="ＭＳ Ｐゴシック"/>
      <family val="3"/>
      <charset val="128"/>
    </font>
    <font>
      <b/>
      <sz val="10"/>
      <color indexed="10"/>
      <name val="ＭＳ Ｐゴシック"/>
      <family val="3"/>
      <charset val="128"/>
    </font>
    <font>
      <sz val="11"/>
      <name val="ＭＳ Ｐゴシック"/>
      <family val="3"/>
      <charset val="128"/>
    </font>
    <font>
      <sz val="12"/>
      <name val="ＭＳ Ｐゴシック"/>
      <family val="3"/>
      <charset val="128"/>
    </font>
    <font>
      <vertAlign val="subscript"/>
      <sz val="12"/>
      <name val="ＭＳ Ｐゴシック"/>
      <family val="3"/>
      <charset val="128"/>
    </font>
    <font>
      <i/>
      <sz val="11"/>
      <name val="ＭＳ Ｐゴシック"/>
      <family val="3"/>
      <charset val="128"/>
    </font>
    <font>
      <b/>
      <sz val="12"/>
      <color indexed="10"/>
      <name val="ＭＳ Ｐゴシック"/>
      <family val="3"/>
      <charset val="128"/>
    </font>
    <font>
      <sz val="10.5"/>
      <name val="ＭＳ Ｐゴシック"/>
      <family val="3"/>
      <charset val="128"/>
    </font>
    <font>
      <sz val="11"/>
      <name val="ＭＳ ゴシック"/>
      <family val="3"/>
      <charset val="128"/>
    </font>
    <font>
      <sz val="9"/>
      <name val="ＭＳ ゴシック"/>
      <family val="3"/>
      <charset val="128"/>
    </font>
    <font>
      <b/>
      <sz val="9"/>
      <color indexed="81"/>
      <name val="ＭＳ Ｐゴシック"/>
      <family val="3"/>
      <charset val="128"/>
    </font>
    <font>
      <i/>
      <sz val="11"/>
      <name val="ＭＳ ゴシック"/>
      <family val="3"/>
      <charset val="128"/>
    </font>
    <font>
      <sz val="10"/>
      <name val="ＭＳ 明朝"/>
      <family val="1"/>
      <charset val="128"/>
    </font>
  </fonts>
  <fills count="8">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15"/>
        <bgColor indexed="64"/>
      </patternFill>
    </fill>
    <fill>
      <patternFill patternType="solid">
        <fgColor indexed="45"/>
        <bgColor indexed="64"/>
      </patternFill>
    </fill>
    <fill>
      <patternFill patternType="solid">
        <fgColor indexed="27"/>
        <bgColor indexed="64"/>
      </patternFill>
    </fill>
    <fill>
      <patternFill patternType="solid">
        <fgColor rgb="FFCCFF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8"/>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7">
    <xf numFmtId="0" fontId="0" fillId="0" borderId="0" xfId="0">
      <alignment vertical="center"/>
    </xf>
    <xf numFmtId="0" fontId="0" fillId="0" borderId="0" xfId="0" applyFill="1">
      <alignment vertical="center"/>
    </xf>
    <xf numFmtId="0" fontId="3" fillId="0" borderId="1" xfId="0"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shrinkToFit="1"/>
    </xf>
    <xf numFmtId="0" fontId="0" fillId="0" borderId="0" xfId="0" applyAlignment="1">
      <alignment horizontal="center" vertical="center"/>
    </xf>
    <xf numFmtId="0" fontId="4" fillId="0" borderId="0" xfId="0" applyFont="1" applyAlignment="1">
      <alignment vertical="center"/>
    </xf>
    <xf numFmtId="0" fontId="4" fillId="0" borderId="0" xfId="0" applyFont="1" applyFill="1" applyBorder="1" applyAlignment="1">
      <alignment horizontal="left" vertical="center"/>
    </xf>
    <xf numFmtId="0" fontId="11" fillId="0" borderId="0" xfId="0" applyFont="1">
      <alignment vertical="center"/>
    </xf>
    <xf numFmtId="0" fontId="3" fillId="0" borderId="1" xfId="0" applyFont="1" applyFill="1" applyBorder="1" applyAlignment="1">
      <alignment horizontal="justify" vertical="center" wrapText="1"/>
    </xf>
    <xf numFmtId="0" fontId="11" fillId="0" borderId="0" xfId="0" applyFont="1" applyFill="1">
      <alignment vertical="center"/>
    </xf>
    <xf numFmtId="0" fontId="4" fillId="0" borderId="0" xfId="0" applyFont="1" applyFill="1" applyBorder="1" applyAlignment="1">
      <alignment horizontal="left" vertical="top"/>
    </xf>
    <xf numFmtId="183" fontId="11" fillId="0" borderId="4" xfId="0" applyNumberFormat="1" applyFont="1" applyFill="1" applyBorder="1" applyAlignment="1" applyProtection="1">
      <alignment vertical="center" shrinkToFit="1"/>
    </xf>
    <xf numFmtId="183" fontId="11" fillId="0" borderId="5" xfId="0" applyNumberFormat="1" applyFont="1" applyFill="1" applyBorder="1" applyAlignment="1" applyProtection="1">
      <alignment vertical="center" shrinkToFit="1"/>
    </xf>
    <xf numFmtId="0" fontId="6" fillId="0" borderId="6" xfId="0" applyFont="1" applyFill="1" applyBorder="1" applyAlignment="1">
      <alignment horizontal="justify" vertical="top" wrapText="1"/>
    </xf>
    <xf numFmtId="0" fontId="6" fillId="0" borderId="7" xfId="0" applyFont="1" applyFill="1" applyBorder="1" applyAlignment="1">
      <alignment horizontal="justify" vertical="top" wrapText="1"/>
    </xf>
    <xf numFmtId="38" fontId="6" fillId="0" borderId="1" xfId="1" quotePrefix="1" applyFont="1" applyFill="1" applyBorder="1" applyAlignment="1" applyProtection="1">
      <alignment vertical="center" shrinkToFit="1"/>
    </xf>
    <xf numFmtId="38" fontId="6" fillId="0" borderId="8" xfId="1" quotePrefix="1" applyFont="1" applyFill="1" applyBorder="1" applyAlignment="1" applyProtection="1">
      <alignment vertical="center" shrinkToFit="1"/>
    </xf>
    <xf numFmtId="0" fontId="6"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1" fillId="0" borderId="0" xfId="0" applyFont="1" applyFill="1" applyBorder="1">
      <alignment vertical="center"/>
    </xf>
    <xf numFmtId="0" fontId="11" fillId="0" borderId="10" xfId="0" applyFont="1" applyFill="1" applyBorder="1">
      <alignment vertical="center"/>
    </xf>
    <xf numFmtId="0" fontId="11" fillId="0" borderId="11" xfId="0" applyFont="1" applyFill="1" applyBorder="1">
      <alignment vertical="center"/>
    </xf>
    <xf numFmtId="0" fontId="11" fillId="0" borderId="12" xfId="0" applyFont="1" applyFill="1" applyBorder="1">
      <alignment vertical="center"/>
    </xf>
    <xf numFmtId="0" fontId="11" fillId="0" borderId="13" xfId="0" applyFont="1" applyFill="1" applyBorder="1">
      <alignment vertical="center"/>
    </xf>
    <xf numFmtId="0" fontId="11" fillId="0" borderId="14" xfId="0" applyFont="1" applyFill="1" applyBorder="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0" fillId="0" borderId="0" xfId="0" applyFill="1" applyAlignment="1">
      <alignment vertical="center"/>
    </xf>
    <xf numFmtId="0" fontId="3" fillId="0" borderId="9" xfId="0" applyFont="1" applyFill="1" applyBorder="1" applyAlignment="1">
      <alignment vertical="center" shrinkToFit="1"/>
    </xf>
    <xf numFmtId="0" fontId="3" fillId="0" borderId="4" xfId="0" applyFont="1" applyFill="1" applyBorder="1" applyAlignment="1">
      <alignment vertical="center" shrinkToFit="1"/>
    </xf>
    <xf numFmtId="0" fontId="3" fillId="0" borderId="1" xfId="0" applyFont="1" applyFill="1" applyBorder="1" applyAlignment="1">
      <alignment vertical="center" wrapText="1"/>
    </xf>
    <xf numFmtId="0" fontId="4" fillId="0" borderId="0" xfId="0" applyFont="1" applyFill="1" applyAlignment="1">
      <alignment vertical="center"/>
    </xf>
    <xf numFmtId="0" fontId="3" fillId="0" borderId="1" xfId="0" applyFont="1" applyFill="1" applyBorder="1" applyAlignment="1" applyProtection="1">
      <alignment horizontal="center" vertical="center" shrinkToFit="1"/>
    </xf>
    <xf numFmtId="0" fontId="13" fillId="0" borderId="1" xfId="0" applyFont="1" applyFill="1" applyBorder="1" applyAlignment="1" applyProtection="1">
      <alignment horizontal="center" vertical="center" shrinkToFit="1"/>
    </xf>
    <xf numFmtId="180" fontId="3" fillId="0" borderId="1" xfId="0" applyNumberFormat="1" applyFont="1" applyFill="1" applyBorder="1" applyAlignment="1" applyProtection="1">
      <alignment horizontal="center" vertical="center" shrinkToFit="1"/>
    </xf>
    <xf numFmtId="0" fontId="4" fillId="0" borderId="0" xfId="0" applyFont="1" applyFill="1" applyBorder="1" applyAlignment="1">
      <alignment vertical="center"/>
    </xf>
    <xf numFmtId="0" fontId="11" fillId="0" borderId="15" xfId="0" applyFont="1" applyFill="1" applyBorder="1" applyAlignment="1">
      <alignment vertical="center"/>
    </xf>
    <xf numFmtId="0" fontId="11" fillId="0" borderId="4" xfId="0" applyFont="1" applyFill="1" applyBorder="1" applyAlignment="1">
      <alignment vertical="center"/>
    </xf>
    <xf numFmtId="0" fontId="11" fillId="0" borderId="5" xfId="0" applyFont="1" applyFill="1" applyBorder="1" applyAlignment="1"/>
    <xf numFmtId="0" fontId="11" fillId="0" borderId="4" xfId="0" applyFont="1" applyFill="1" applyBorder="1" applyAlignment="1">
      <alignment vertical="top"/>
    </xf>
    <xf numFmtId="0" fontId="11" fillId="0" borderId="0" xfId="0" applyFont="1" applyFill="1" applyBorder="1" applyAlignment="1">
      <alignment vertical="top"/>
    </xf>
    <xf numFmtId="0" fontId="11" fillId="0" borderId="0" xfId="0" applyFont="1" applyAlignment="1">
      <alignment vertical="top"/>
    </xf>
    <xf numFmtId="185" fontId="11" fillId="0" borderId="0" xfId="0" applyNumberFormat="1" applyFont="1" applyFill="1" applyBorder="1" applyAlignment="1" applyProtection="1">
      <alignment vertical="center" shrinkToFit="1"/>
    </xf>
    <xf numFmtId="0" fontId="11" fillId="0" borderId="0" xfId="0" applyFont="1" applyBorder="1" applyAlignment="1" applyProtection="1">
      <alignment horizontal="left" vertical="center"/>
    </xf>
    <xf numFmtId="183" fontId="11" fillId="0" borderId="0" xfId="0" applyNumberFormat="1" applyFont="1" applyFill="1" applyBorder="1" applyAlignment="1" applyProtection="1">
      <alignment horizontal="center" vertical="center" shrinkToFit="1"/>
    </xf>
    <xf numFmtId="0" fontId="11" fillId="0" borderId="1" xfId="0" applyFont="1" applyFill="1" applyBorder="1" applyAlignment="1">
      <alignment horizontal="center" vertical="center" shrinkToFit="1"/>
    </xf>
    <xf numFmtId="183" fontId="11" fillId="0" borderId="16" xfId="0" applyNumberFormat="1" applyFont="1" applyFill="1" applyBorder="1" applyAlignment="1" applyProtection="1">
      <alignment vertical="center" shrinkToFit="1"/>
      <protection locked="0"/>
    </xf>
    <xf numFmtId="0" fontId="11" fillId="0" borderId="17" xfId="0" applyFont="1" applyBorder="1" applyAlignment="1">
      <alignment horizontal="left" vertical="center"/>
    </xf>
    <xf numFmtId="0" fontId="11" fillId="0" borderId="17" xfId="0" applyFont="1" applyBorder="1" applyAlignment="1">
      <alignment horizontal="left" vertical="center" wrapText="1"/>
    </xf>
    <xf numFmtId="0" fontId="10" fillId="0" borderId="1" xfId="0" applyFont="1" applyFill="1" applyBorder="1" applyAlignment="1">
      <alignment horizontal="left" vertical="center" wrapText="1" shrinkToFit="1"/>
    </xf>
    <xf numFmtId="0" fontId="3" fillId="0" borderId="1" xfId="0" applyFont="1" applyFill="1" applyBorder="1" applyAlignment="1">
      <alignment horizontal="left" vertical="center" wrapText="1"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left" vertical="center" wrapText="1"/>
    </xf>
    <xf numFmtId="0" fontId="3" fillId="0" borderId="1" xfId="0" applyFont="1" applyFill="1" applyBorder="1" applyAlignment="1">
      <alignment vertical="center" shrinkToFit="1"/>
    </xf>
    <xf numFmtId="0" fontId="5" fillId="0" borderId="1" xfId="0" applyFont="1" applyFill="1" applyBorder="1" applyAlignment="1">
      <alignment vertical="center" shrinkToFit="1"/>
    </xf>
    <xf numFmtId="0" fontId="11" fillId="0" borderId="0" xfId="0" applyFont="1" applyFill="1" applyAlignment="1">
      <alignment vertical="center" shrinkToFit="1"/>
    </xf>
    <xf numFmtId="0" fontId="3" fillId="0" borderId="0" xfId="0" applyFont="1" applyFill="1" applyAlignment="1">
      <alignment vertical="center" shrinkToFit="1"/>
    </xf>
    <xf numFmtId="0" fontId="11" fillId="0" borderId="0" xfId="0" applyFont="1" applyFill="1" applyBorder="1" applyAlignment="1">
      <alignment vertical="center" shrinkToFit="1"/>
    </xf>
    <xf numFmtId="0" fontId="3" fillId="0" borderId="0" xfId="0" applyFont="1" applyFill="1" applyBorder="1" applyAlignment="1">
      <alignment vertical="center" shrinkToFit="1"/>
    </xf>
    <xf numFmtId="0" fontId="19" fillId="2" borderId="1" xfId="0" applyFont="1" applyFill="1" applyBorder="1" applyAlignment="1">
      <alignment horizontal="left" vertical="center" shrinkToFit="1"/>
    </xf>
    <xf numFmtId="0" fontId="19" fillId="2" borderId="1" xfId="0" applyFont="1" applyFill="1" applyBorder="1" applyAlignment="1">
      <alignment vertical="center" shrinkToFit="1"/>
    </xf>
    <xf numFmtId="177" fontId="19" fillId="2" borderId="1" xfId="0" applyNumberFormat="1" applyFont="1" applyFill="1" applyBorder="1" applyAlignment="1">
      <alignment vertical="center" shrinkToFit="1"/>
    </xf>
    <xf numFmtId="0" fontId="17" fillId="2" borderId="1" xfId="0" applyFont="1" applyFill="1" applyBorder="1" applyAlignment="1">
      <alignment horizontal="center" vertical="center" shrinkToFit="1"/>
    </xf>
    <xf numFmtId="186" fontId="20" fillId="0" borderId="1" xfId="1" applyNumberFormat="1" applyFont="1" applyBorder="1" applyAlignment="1">
      <alignment vertical="center" shrinkToFit="1"/>
    </xf>
    <xf numFmtId="177" fontId="19" fillId="3" borderId="1" xfId="0" applyNumberFormat="1" applyFont="1" applyFill="1" applyBorder="1" applyAlignment="1">
      <alignment vertical="center" shrinkToFit="1"/>
    </xf>
    <xf numFmtId="179" fontId="19" fillId="2" borderId="1" xfId="0" applyNumberFormat="1" applyFont="1" applyFill="1" applyBorder="1" applyAlignment="1">
      <alignment vertical="center" shrinkToFit="1"/>
    </xf>
    <xf numFmtId="176" fontId="19" fillId="2" borderId="1" xfId="0" applyNumberFormat="1" applyFont="1" applyFill="1" applyBorder="1" applyAlignment="1">
      <alignment vertical="center" shrinkToFit="1"/>
    </xf>
    <xf numFmtId="179" fontId="22" fillId="4" borderId="1" xfId="0" applyNumberFormat="1" applyFont="1" applyFill="1" applyBorder="1" applyAlignment="1">
      <alignment vertical="center" shrinkToFit="1"/>
    </xf>
    <xf numFmtId="186" fontId="20" fillId="0" borderId="9" xfId="1" applyNumberFormat="1" applyFont="1" applyBorder="1" applyAlignment="1">
      <alignment vertical="center" shrinkToFit="1"/>
    </xf>
    <xf numFmtId="186" fontId="11" fillId="0" borderId="1" xfId="0" applyNumberFormat="1" applyFont="1" applyFill="1" applyBorder="1" applyAlignment="1">
      <alignment vertical="center" shrinkToFit="1"/>
    </xf>
    <xf numFmtId="176" fontId="11" fillId="0" borderId="0" xfId="0" applyNumberFormat="1" applyFont="1" applyFill="1" applyAlignment="1">
      <alignment vertical="center" shrinkToFit="1"/>
    </xf>
    <xf numFmtId="176" fontId="11" fillId="0" borderId="18" xfId="0" applyNumberFormat="1" applyFont="1" applyFill="1" applyBorder="1" applyAlignment="1">
      <alignment vertical="center" shrinkToFit="1"/>
    </xf>
    <xf numFmtId="38" fontId="23" fillId="5" borderId="19" xfId="1" applyFont="1" applyFill="1" applyBorder="1" applyAlignment="1">
      <alignment vertical="center" shrinkToFit="1"/>
    </xf>
    <xf numFmtId="0" fontId="3" fillId="0" borderId="15" xfId="0" applyFont="1" applyFill="1" applyBorder="1" applyAlignment="1">
      <alignment vertical="center" wrapText="1"/>
    </xf>
    <xf numFmtId="0" fontId="11" fillId="0" borderId="20" xfId="0" applyFont="1" applyFill="1" applyBorder="1" applyAlignment="1" applyProtection="1">
      <alignment horizontal="center" vertical="center" shrinkToFit="1"/>
    </xf>
    <xf numFmtId="4" fontId="11" fillId="0" borderId="20" xfId="0" applyNumberFormat="1" applyFont="1" applyFill="1" applyBorder="1" applyAlignment="1" applyProtection="1">
      <alignment horizontal="center" vertical="center" shrinkToFit="1"/>
    </xf>
    <xf numFmtId="0" fontId="15" fillId="0" borderId="20" xfId="0" applyFont="1" applyFill="1" applyBorder="1" applyAlignment="1" applyProtection="1">
      <alignment horizontal="left" vertical="center" shrinkToFit="1"/>
    </xf>
    <xf numFmtId="181" fontId="11" fillId="0" borderId="20" xfId="0" applyNumberFormat="1" applyFont="1" applyFill="1" applyBorder="1" applyAlignment="1" applyProtection="1">
      <alignment horizontal="center" vertical="center" shrinkToFit="1"/>
    </xf>
    <xf numFmtId="180" fontId="11" fillId="0" borderId="20" xfId="0" applyNumberFormat="1" applyFont="1" applyFill="1" applyBorder="1" applyAlignment="1" applyProtection="1">
      <alignment horizontal="center" vertical="center" shrinkToFit="1"/>
    </xf>
    <xf numFmtId="38" fontId="6" fillId="0" borderId="21" xfId="1" applyFont="1" applyFill="1" applyBorder="1" applyAlignment="1" applyProtection="1">
      <alignment vertical="center" shrinkToFit="1"/>
    </xf>
    <xf numFmtId="38" fontId="6" fillId="0" borderId="22" xfId="1" quotePrefix="1" applyFont="1" applyFill="1" applyBorder="1" applyAlignment="1" applyProtection="1">
      <alignment vertical="center" shrinkToFit="1"/>
      <protection locked="0"/>
    </xf>
    <xf numFmtId="0" fontId="6" fillId="0" borderId="23" xfId="0" applyFont="1" applyFill="1" applyBorder="1" applyAlignment="1">
      <alignment horizontal="justify" vertical="top" wrapText="1"/>
    </xf>
    <xf numFmtId="0" fontId="6" fillId="0" borderId="23" xfId="0" applyFont="1" applyFill="1" applyBorder="1" applyAlignment="1">
      <alignment horizontal="center" vertical="center" wrapText="1"/>
    </xf>
    <xf numFmtId="38" fontId="6" fillId="0" borderId="24" xfId="1" quotePrefix="1" applyFont="1" applyFill="1" applyBorder="1" applyAlignment="1" applyProtection="1">
      <alignment vertical="center" shrinkToFit="1"/>
      <protection locked="0"/>
    </xf>
    <xf numFmtId="0" fontId="4" fillId="0" borderId="0" xfId="0" applyFont="1" applyAlignment="1">
      <alignment horizontal="left" vertical="center"/>
    </xf>
    <xf numFmtId="0" fontId="24" fillId="0" borderId="0" xfId="0" applyFont="1" applyAlignment="1">
      <alignment horizontal="left" vertical="center"/>
    </xf>
    <xf numFmtId="38" fontId="6" fillId="0" borderId="20" xfId="1" quotePrefix="1" applyFont="1" applyFill="1" applyBorder="1" applyAlignment="1" applyProtection="1">
      <alignment vertical="center" shrinkToFit="1"/>
      <protection locked="0"/>
    </xf>
    <xf numFmtId="38" fontId="6" fillId="0" borderId="9" xfId="1" applyFont="1" applyFill="1" applyBorder="1" applyAlignment="1" applyProtection="1">
      <alignment vertical="center" shrinkToFit="1"/>
    </xf>
    <xf numFmtId="0" fontId="4" fillId="0" borderId="0" xfId="0" applyFont="1" applyFill="1" applyAlignment="1">
      <alignment vertical="center" wrapText="1"/>
    </xf>
    <xf numFmtId="0" fontId="4" fillId="0" borderId="0" xfId="0" applyFont="1">
      <alignment vertical="center"/>
    </xf>
    <xf numFmtId="185" fontId="11" fillId="0" borderId="25" xfId="0" applyNumberFormat="1" applyFont="1" applyFill="1" applyBorder="1" applyAlignment="1" applyProtection="1">
      <alignment vertical="center" shrinkToFit="1"/>
    </xf>
    <xf numFmtId="0" fontId="25" fillId="0" borderId="0" xfId="0" applyFont="1" applyFill="1" applyAlignment="1">
      <alignment vertical="center" shrinkToFit="1"/>
    </xf>
    <xf numFmtId="0" fontId="26" fillId="0" borderId="0" xfId="0" applyFont="1" applyFill="1" applyAlignment="1">
      <alignment vertical="center" shrinkToFit="1"/>
    </xf>
    <xf numFmtId="0" fontId="25" fillId="0" borderId="0" xfId="0" applyFont="1" applyFill="1">
      <alignment vertical="center"/>
    </xf>
    <xf numFmtId="0" fontId="3" fillId="0" borderId="0" xfId="0" applyFont="1" applyFill="1" applyAlignment="1">
      <alignment horizontal="right" vertical="center"/>
    </xf>
    <xf numFmtId="182" fontId="6" fillId="3" borderId="1" xfId="0" applyNumberFormat="1" applyFont="1" applyFill="1" applyBorder="1" applyAlignment="1">
      <alignment horizontal="right" vertical="top" wrapText="1"/>
    </xf>
    <xf numFmtId="0" fontId="6" fillId="3" borderId="1" xfId="0" applyFont="1" applyFill="1" applyBorder="1" applyAlignment="1">
      <alignment vertical="top" wrapText="1"/>
    </xf>
    <xf numFmtId="178" fontId="14" fillId="3" borderId="20" xfId="0" applyNumberFormat="1" applyFont="1" applyFill="1" applyBorder="1" applyAlignment="1" applyProtection="1">
      <alignment horizontal="center" vertical="center" shrinkToFit="1"/>
      <protection locked="0"/>
    </xf>
    <xf numFmtId="0" fontId="14" fillId="3" borderId="20" xfId="0" applyFont="1" applyFill="1" applyBorder="1" applyAlignment="1" applyProtection="1">
      <alignment horizontal="right" vertical="center" shrinkToFit="1"/>
      <protection locked="0"/>
    </xf>
    <xf numFmtId="0" fontId="4" fillId="3" borderId="1" xfId="0" applyFont="1" applyFill="1" applyBorder="1" applyAlignment="1">
      <alignment horizontal="justify" vertical="center" wrapText="1"/>
    </xf>
    <xf numFmtId="0" fontId="4" fillId="3" borderId="1" xfId="0" applyFont="1" applyFill="1" applyBorder="1" applyAlignment="1">
      <alignment horizontal="left" vertical="top" wrapText="1"/>
    </xf>
    <xf numFmtId="183" fontId="11" fillId="3" borderId="16" xfId="0" applyNumberFormat="1" applyFont="1" applyFill="1" applyBorder="1" applyAlignment="1" applyProtection="1">
      <alignment horizontal="center" vertical="center" shrinkToFit="1"/>
      <protection locked="0"/>
    </xf>
    <xf numFmtId="0" fontId="17" fillId="3" borderId="0" xfId="0" applyFont="1" applyFill="1" applyAlignment="1">
      <alignment vertical="center"/>
    </xf>
    <xf numFmtId="0" fontId="0" fillId="3" borderId="0" xfId="0" applyFill="1" applyAlignment="1">
      <alignment vertical="center"/>
    </xf>
    <xf numFmtId="0" fontId="3" fillId="3" borderId="1" xfId="0" applyFont="1" applyFill="1" applyBorder="1" applyAlignment="1">
      <alignment vertical="center" wrapText="1"/>
    </xf>
    <xf numFmtId="0" fontId="3" fillId="3" borderId="26" xfId="0" applyFont="1" applyFill="1" applyBorder="1" applyAlignment="1">
      <alignment horizontal="right" vertical="center" wrapText="1"/>
    </xf>
    <xf numFmtId="0" fontId="3" fillId="3" borderId="1" xfId="0" applyFont="1" applyFill="1" applyBorder="1" applyAlignment="1">
      <alignment horizontal="right" vertical="center" wrapText="1"/>
    </xf>
    <xf numFmtId="0" fontId="3" fillId="0" borderId="0" xfId="0" applyFont="1" applyFill="1" applyAlignment="1">
      <alignment vertical="center"/>
    </xf>
    <xf numFmtId="0" fontId="3" fillId="3" borderId="0" xfId="0" applyFont="1" applyFill="1" applyAlignment="1">
      <alignment vertical="center"/>
    </xf>
    <xf numFmtId="0" fontId="3" fillId="3" borderId="1" xfId="0" applyFont="1" applyFill="1" applyBorder="1" applyAlignment="1">
      <alignment horizontal="center" vertical="center" shrinkToFit="1"/>
    </xf>
    <xf numFmtId="0" fontId="3" fillId="3" borderId="0" xfId="0" applyFont="1" applyFill="1" applyAlignment="1">
      <alignment horizontal="right" vertical="center"/>
    </xf>
    <xf numFmtId="179" fontId="28" fillId="0" borderId="1" xfId="0" applyNumberFormat="1" applyFont="1" applyFill="1" applyBorder="1" applyAlignment="1">
      <alignment vertical="center" shrinkToFit="1"/>
    </xf>
    <xf numFmtId="187" fontId="11" fillId="0" borderId="20" xfId="0" applyNumberFormat="1" applyFont="1" applyFill="1" applyBorder="1" applyAlignment="1" applyProtection="1">
      <alignment horizontal="center" vertical="center" shrinkToFit="1"/>
    </xf>
    <xf numFmtId="0" fontId="11" fillId="7" borderId="12" xfId="0" applyFont="1" applyFill="1" applyBorder="1">
      <alignment vertical="center"/>
    </xf>
    <xf numFmtId="0" fontId="3" fillId="0" borderId="0" xfId="0" applyFont="1" applyFill="1" applyBorder="1" applyAlignment="1">
      <alignment vertical="center" wrapText="1"/>
    </xf>
    <xf numFmtId="38" fontId="3" fillId="0" borderId="0" xfId="0" applyNumberFormat="1" applyFont="1" applyFill="1" applyBorder="1" applyAlignment="1">
      <alignment vertical="center" wrapText="1"/>
    </xf>
    <xf numFmtId="0" fontId="3" fillId="0" borderId="5" xfId="0" applyFont="1" applyFill="1" applyBorder="1" applyAlignment="1">
      <alignment horizontal="right" vertical="center" wrapText="1"/>
    </xf>
    <xf numFmtId="0" fontId="3" fillId="0" borderId="27" xfId="0" applyFont="1" applyFill="1" applyBorder="1" applyAlignment="1">
      <alignment horizontal="right" vertical="center" wrapText="1"/>
    </xf>
    <xf numFmtId="0" fontId="3" fillId="0" borderId="5" xfId="0" applyFont="1" applyFill="1" applyBorder="1" applyAlignment="1">
      <alignment vertical="center" wrapText="1"/>
    </xf>
    <xf numFmtId="0" fontId="6" fillId="3" borderId="3" xfId="0" applyNumberFormat="1" applyFont="1" applyFill="1" applyBorder="1" applyAlignment="1">
      <alignment horizontal="right" vertical="top" wrapText="1"/>
    </xf>
    <xf numFmtId="0" fontId="6" fillId="3" borderId="1" xfId="0" applyNumberFormat="1" applyFont="1" applyFill="1" applyBorder="1" applyAlignment="1">
      <alignment horizontal="right" vertical="top" wrapText="1"/>
    </xf>
    <xf numFmtId="0" fontId="6" fillId="3" borderId="1" xfId="0" applyNumberFormat="1" applyFont="1" applyFill="1" applyBorder="1" applyAlignment="1">
      <alignment horizontal="right" vertical="center" wrapText="1"/>
    </xf>
    <xf numFmtId="0" fontId="3" fillId="0" borderId="0" xfId="0" applyFont="1" applyFill="1">
      <alignment vertical="center"/>
    </xf>
    <xf numFmtId="58" fontId="3" fillId="3" borderId="0" xfId="0" applyNumberFormat="1" applyFont="1" applyFill="1" applyAlignment="1">
      <alignment horizontal="right" vertical="center" shrinkToFit="1"/>
    </xf>
    <xf numFmtId="179" fontId="28" fillId="4" borderId="1" xfId="0" applyNumberFormat="1" applyFont="1" applyFill="1" applyBorder="1" applyAlignment="1">
      <alignment vertical="center" shrinkToFit="1"/>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6" borderId="9" xfId="0" applyFont="1" applyFill="1" applyBorder="1" applyAlignment="1">
      <alignment vertical="center" wrapText="1"/>
    </xf>
    <xf numFmtId="0" fontId="3" fillId="6" borderId="20" xfId="0" applyFont="1" applyFill="1" applyBorder="1" applyAlignment="1">
      <alignment vertical="center" wrapText="1"/>
    </xf>
    <xf numFmtId="0" fontId="3" fillId="0" borderId="0" xfId="0" applyFont="1" applyFill="1" applyAlignment="1">
      <alignment horizontal="center" vertical="center"/>
    </xf>
    <xf numFmtId="0" fontId="3" fillId="3" borderId="9" xfId="0" applyFont="1" applyFill="1" applyBorder="1" applyAlignment="1">
      <alignment vertical="center" wrapText="1"/>
    </xf>
    <xf numFmtId="0" fontId="3" fillId="3" borderId="14" xfId="0" applyFont="1" applyFill="1" applyBorder="1" applyAlignment="1">
      <alignment vertical="center" wrapText="1"/>
    </xf>
    <xf numFmtId="0" fontId="3" fillId="3" borderId="2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vertical="center" wrapText="1"/>
    </xf>
    <xf numFmtId="0" fontId="3" fillId="0" borderId="14" xfId="0" applyFont="1" applyFill="1" applyBorder="1" applyAlignment="1">
      <alignment vertical="center" wrapText="1"/>
    </xf>
    <xf numFmtId="0" fontId="3" fillId="0" borderId="20" xfId="0" applyFont="1" applyFill="1" applyBorder="1" applyAlignment="1">
      <alignment vertical="center" wrapText="1"/>
    </xf>
    <xf numFmtId="0" fontId="3" fillId="6" borderId="15" xfId="0" applyFont="1" applyFill="1" applyBorder="1" applyAlignment="1">
      <alignment horizontal="right" vertical="center" wrapText="1"/>
    </xf>
    <xf numFmtId="0" fontId="3" fillId="6" borderId="10" xfId="0" applyFont="1" applyFill="1" applyBorder="1" applyAlignment="1">
      <alignment horizontal="right" vertical="center" wrapText="1"/>
    </xf>
    <xf numFmtId="0" fontId="3" fillId="0" borderId="1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3" borderId="15" xfId="0" applyFont="1" applyFill="1" applyBorder="1" applyAlignment="1">
      <alignment horizontal="center" vertical="center" wrapText="1"/>
    </xf>
    <xf numFmtId="0" fontId="0" fillId="3" borderId="10" xfId="0" applyFill="1" applyBorder="1">
      <alignment vertical="center"/>
    </xf>
    <xf numFmtId="0" fontId="0" fillId="3" borderId="11" xfId="0" applyFill="1" applyBorder="1">
      <alignment vertical="center"/>
    </xf>
    <xf numFmtId="0" fontId="3" fillId="3" borderId="4" xfId="0" applyFont="1" applyFill="1" applyBorder="1" applyAlignment="1">
      <alignment horizontal="center" vertical="center" wrapText="1"/>
    </xf>
    <xf numFmtId="0" fontId="0" fillId="3" borderId="12" xfId="0" applyFill="1" applyBorder="1">
      <alignment vertical="center"/>
    </xf>
    <xf numFmtId="0" fontId="0" fillId="3" borderId="13" xfId="0" applyFill="1" applyBorder="1">
      <alignment vertical="center"/>
    </xf>
    <xf numFmtId="0" fontId="3" fillId="0" borderId="1" xfId="0" applyFont="1" applyFill="1" applyBorder="1" applyAlignment="1">
      <alignment horizontal="justify" vertical="center" wrapText="1"/>
    </xf>
    <xf numFmtId="0" fontId="3" fillId="0" borderId="4" xfId="0" applyFont="1" applyFill="1" applyBorder="1" applyAlignment="1">
      <alignmen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0" xfId="0" applyFont="1" applyAlignment="1">
      <alignment vertical="center" wrapText="1"/>
    </xf>
    <xf numFmtId="38" fontId="6" fillId="0" borderId="4" xfId="1" quotePrefix="1" applyNumberFormat="1" applyFont="1" applyFill="1" applyBorder="1" applyAlignment="1" applyProtection="1">
      <alignment horizontal="right" vertical="center" shrinkToFit="1"/>
    </xf>
    <xf numFmtId="0" fontId="6" fillId="0" borderId="12" xfId="1" quotePrefix="1" applyNumberFormat="1" applyFont="1" applyFill="1" applyBorder="1" applyAlignment="1" applyProtection="1">
      <alignment horizontal="right" vertical="center" shrinkToFit="1"/>
    </xf>
    <xf numFmtId="38" fontId="6" fillId="0" borderId="9" xfId="1" applyFont="1" applyFill="1" applyBorder="1" applyAlignment="1" applyProtection="1">
      <alignment horizontal="right" vertical="center" wrapText="1"/>
    </xf>
    <xf numFmtId="0" fontId="11" fillId="0" borderId="33" xfId="0" applyFont="1" applyFill="1" applyBorder="1" applyAlignment="1">
      <alignment horizontal="right" vertical="center" wrapText="1"/>
    </xf>
    <xf numFmtId="38" fontId="6" fillId="0" borderId="15" xfId="1" quotePrefix="1" applyFont="1" applyFill="1" applyBorder="1" applyAlignment="1" applyProtection="1">
      <alignment horizontal="right" vertical="center" shrinkToFit="1"/>
    </xf>
    <xf numFmtId="0" fontId="11" fillId="0" borderId="11" xfId="0" applyFont="1" applyFill="1" applyBorder="1" applyAlignment="1">
      <alignment horizontal="right" vertical="center" shrinkToFit="1"/>
    </xf>
    <xf numFmtId="0" fontId="6" fillId="0" borderId="50" xfId="0" applyFont="1" applyFill="1" applyBorder="1" applyAlignment="1">
      <alignment horizontal="center" vertical="center" textRotation="255" wrapText="1"/>
    </xf>
    <xf numFmtId="0" fontId="6" fillId="0" borderId="51" xfId="0" applyFont="1" applyFill="1" applyBorder="1" applyAlignment="1">
      <alignment horizontal="center" vertical="center" textRotation="255" wrapText="1"/>
    </xf>
    <xf numFmtId="0" fontId="6" fillId="0" borderId="52" xfId="0" applyFont="1" applyFill="1" applyBorder="1" applyAlignment="1">
      <alignment horizontal="center" vertical="center" textRotation="255" wrapText="1"/>
    </xf>
    <xf numFmtId="0" fontId="6" fillId="0" borderId="31" xfId="0" applyFont="1" applyFill="1" applyBorder="1" applyAlignment="1">
      <alignment horizontal="center" vertical="top" wrapText="1"/>
    </xf>
    <xf numFmtId="0" fontId="6" fillId="0" borderId="32" xfId="0" applyFont="1" applyFill="1" applyBorder="1" applyAlignment="1">
      <alignment horizontal="center" vertical="top" wrapText="1"/>
    </xf>
    <xf numFmtId="0" fontId="11" fillId="0" borderId="20" xfId="0" applyFont="1" applyFill="1" applyBorder="1" applyAlignment="1">
      <alignment horizontal="right" vertical="center" wrapText="1"/>
    </xf>
    <xf numFmtId="38" fontId="6" fillId="0" borderId="9" xfId="1" quotePrefix="1" applyFont="1" applyFill="1" applyBorder="1" applyAlignment="1" applyProtection="1">
      <alignment horizontal="right" vertical="center" shrinkToFit="1"/>
      <protection locked="0"/>
    </xf>
    <xf numFmtId="38" fontId="6" fillId="0" borderId="20" xfId="1" quotePrefix="1" applyFont="1" applyFill="1" applyBorder="1" applyAlignment="1" applyProtection="1">
      <alignment horizontal="right" vertical="center" shrinkToFit="1"/>
      <protection locked="0"/>
    </xf>
    <xf numFmtId="38" fontId="6" fillId="0" borderId="29" xfId="1" applyFont="1" applyFill="1" applyBorder="1" applyAlignment="1" applyProtection="1">
      <alignment horizontal="right" vertical="center" wrapText="1"/>
    </xf>
    <xf numFmtId="0" fontId="11" fillId="0" borderId="49" xfId="0" applyFont="1" applyFill="1" applyBorder="1" applyAlignment="1">
      <alignment horizontal="right" vertical="center" wrapText="1"/>
    </xf>
    <xf numFmtId="0" fontId="5" fillId="0" borderId="2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4" fillId="0" borderId="0" xfId="0" applyFont="1" applyFill="1" applyBorder="1" applyAlignment="1">
      <alignment horizontal="left" vertical="center"/>
    </xf>
    <xf numFmtId="0" fontId="3" fillId="3" borderId="1" xfId="0" applyFont="1" applyFill="1" applyBorder="1" applyAlignment="1">
      <alignment horizontal="center" vertical="center" shrinkToFi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6" xfId="0" applyFont="1" applyFill="1" applyBorder="1" applyAlignment="1">
      <alignment horizontal="center" vertical="center" wrapText="1"/>
    </xf>
    <xf numFmtId="38" fontId="6" fillId="0" borderId="9" xfId="1" applyFont="1" applyFill="1" applyBorder="1" applyAlignment="1" applyProtection="1">
      <alignment horizontal="right" vertical="center" shrinkToFit="1"/>
    </xf>
    <xf numFmtId="0" fontId="11" fillId="0" borderId="20" xfId="0" applyFont="1" applyFill="1" applyBorder="1" applyAlignment="1">
      <alignment horizontal="right" vertical="center" shrinkToFit="1"/>
    </xf>
    <xf numFmtId="0" fontId="3" fillId="0" borderId="26" xfId="0" applyFont="1" applyFill="1" applyBorder="1" applyAlignment="1">
      <alignment horizontal="center" vertical="center" wrapText="1"/>
    </xf>
    <xf numFmtId="38" fontId="6" fillId="0" borderId="1" xfId="1" quotePrefix="1" applyFont="1" applyFill="1" applyBorder="1" applyAlignment="1" applyProtection="1">
      <alignment horizontal="right" vertical="center" shrinkToFit="1"/>
    </xf>
    <xf numFmtId="0" fontId="11" fillId="0" borderId="1" xfId="0" applyFont="1" applyFill="1" applyBorder="1" applyAlignment="1">
      <alignment horizontal="right" vertical="center" shrinkToFit="1"/>
    </xf>
    <xf numFmtId="38" fontId="6" fillId="0" borderId="4" xfId="1" applyFont="1" applyFill="1" applyBorder="1" applyAlignment="1" applyProtection="1">
      <alignment horizontal="right" vertical="center" shrinkToFit="1"/>
    </xf>
    <xf numFmtId="0" fontId="11" fillId="0" borderId="13" xfId="0" applyFont="1" applyFill="1" applyBorder="1" applyAlignment="1">
      <alignment horizontal="right" vertical="center" shrinkToFit="1"/>
    </xf>
    <xf numFmtId="0" fontId="6" fillId="0" borderId="40" xfId="0" applyFont="1" applyFill="1" applyBorder="1" applyAlignment="1">
      <alignment horizontal="center" vertical="center" textRotation="255" wrapText="1"/>
    </xf>
    <xf numFmtId="0" fontId="6" fillId="0" borderId="41" xfId="0" applyFont="1" applyFill="1" applyBorder="1" applyAlignment="1">
      <alignment horizontal="center" vertical="center" textRotation="255" wrapText="1"/>
    </xf>
    <xf numFmtId="0" fontId="6" fillId="0" borderId="42" xfId="0" applyFont="1" applyFill="1" applyBorder="1" applyAlignment="1">
      <alignment horizontal="center" vertical="center" textRotation="255" wrapText="1"/>
    </xf>
    <xf numFmtId="38" fontId="6" fillId="0" borderId="20" xfId="1" applyFont="1" applyFill="1" applyBorder="1" applyAlignment="1" applyProtection="1">
      <alignment horizontal="right" vertical="center" wrapText="1"/>
    </xf>
    <xf numFmtId="38" fontId="20" fillId="0" borderId="10" xfId="1" applyFont="1" applyBorder="1" applyAlignment="1">
      <alignment horizontal="center" vertical="center" shrinkToFit="1"/>
    </xf>
    <xf numFmtId="38" fontId="20" fillId="0" borderId="11" xfId="1" applyFont="1" applyBorder="1" applyAlignment="1">
      <alignment horizontal="center" vertical="center" shrinkToFit="1"/>
    </xf>
    <xf numFmtId="0" fontId="16" fillId="3" borderId="15" xfId="0" applyNumberFormat="1" applyFont="1" applyFill="1" applyBorder="1" applyAlignment="1" applyProtection="1">
      <alignment horizontal="center" vertical="center" shrinkToFit="1"/>
    </xf>
    <xf numFmtId="0" fontId="16" fillId="3" borderId="10" xfId="0" applyNumberFormat="1" applyFont="1" applyFill="1" applyBorder="1" applyAlignment="1" applyProtection="1">
      <alignment horizontal="center" vertical="center" shrinkToFit="1"/>
    </xf>
    <xf numFmtId="0" fontId="16" fillId="3" borderId="11" xfId="0" applyNumberFormat="1" applyFont="1" applyFill="1" applyBorder="1" applyAlignment="1" applyProtection="1">
      <alignment horizontal="center" vertical="center" shrinkToFit="1"/>
    </xf>
    <xf numFmtId="0" fontId="16" fillId="3" borderId="5" xfId="0" applyNumberFormat="1" applyFont="1" applyFill="1" applyBorder="1" applyAlignment="1" applyProtection="1">
      <alignment horizontal="center" vertical="center" shrinkToFit="1"/>
    </xf>
    <xf numFmtId="0" fontId="16" fillId="3" borderId="0" xfId="0" applyNumberFormat="1" applyFont="1" applyFill="1" applyBorder="1" applyAlignment="1" applyProtection="1">
      <alignment horizontal="center" vertical="center" shrinkToFit="1"/>
    </xf>
    <xf numFmtId="0" fontId="16" fillId="3" borderId="27" xfId="0" applyNumberFormat="1" applyFont="1" applyFill="1" applyBorder="1" applyAlignment="1" applyProtection="1">
      <alignment horizontal="center" vertical="center" shrinkToFit="1"/>
    </xf>
    <xf numFmtId="0" fontId="16" fillId="3" borderId="4" xfId="0" applyNumberFormat="1" applyFont="1" applyFill="1" applyBorder="1" applyAlignment="1" applyProtection="1">
      <alignment horizontal="center" vertical="center" shrinkToFit="1"/>
    </xf>
    <xf numFmtId="0" fontId="16" fillId="3" borderId="12" xfId="0" applyNumberFormat="1" applyFont="1" applyFill="1" applyBorder="1" applyAlignment="1" applyProtection="1">
      <alignment horizontal="center" vertical="center" shrinkToFit="1"/>
    </xf>
    <xf numFmtId="0" fontId="16" fillId="3" borderId="13" xfId="0" applyNumberFormat="1" applyFont="1" applyFill="1" applyBorder="1" applyAlignment="1" applyProtection="1">
      <alignment horizontal="center" vertical="center" shrinkToFit="1"/>
    </xf>
    <xf numFmtId="0" fontId="11" fillId="0" borderId="10"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3" fillId="0" borderId="21"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30" xfId="0" applyFont="1" applyFill="1" applyBorder="1" applyAlignment="1">
      <alignment horizontal="right" vertical="center" wrapText="1"/>
    </xf>
    <xf numFmtId="0" fontId="11" fillId="0" borderId="28" xfId="0" applyFont="1" applyFill="1" applyBorder="1" applyAlignment="1">
      <alignment horizontal="center" vertical="center" wrapText="1"/>
    </xf>
    <xf numFmtId="38" fontId="6" fillId="0" borderId="33" xfId="1" quotePrefix="1" applyFont="1" applyFill="1" applyBorder="1" applyAlignment="1" applyProtection="1">
      <alignment horizontal="right" vertical="center" shrinkToFit="1"/>
      <protection locked="0"/>
    </xf>
    <xf numFmtId="0" fontId="11" fillId="0" borderId="35" xfId="0" applyFont="1" applyFill="1" applyBorder="1" applyAlignment="1">
      <alignment horizontal="right" vertical="center" shrinkToFit="1"/>
    </xf>
    <xf numFmtId="0" fontId="6" fillId="0" borderId="15" xfId="0" quotePrefix="1" applyNumberFormat="1" applyFont="1" applyFill="1" applyBorder="1" applyAlignment="1" applyProtection="1">
      <alignment horizontal="center" vertical="center" shrinkToFit="1"/>
    </xf>
    <xf numFmtId="0" fontId="6" fillId="0" borderId="11" xfId="0" quotePrefix="1" applyNumberFormat="1" applyFont="1" applyFill="1" applyBorder="1" applyAlignment="1" applyProtection="1">
      <alignment horizontal="center" vertical="center" shrinkToFit="1"/>
    </xf>
    <xf numFmtId="0" fontId="6" fillId="0" borderId="5" xfId="0" quotePrefix="1" applyNumberFormat="1" applyFont="1" applyFill="1" applyBorder="1" applyAlignment="1" applyProtection="1">
      <alignment horizontal="center" vertical="center" shrinkToFit="1"/>
    </xf>
    <xf numFmtId="0" fontId="6" fillId="0" borderId="27" xfId="0" quotePrefix="1" applyNumberFormat="1" applyFont="1" applyFill="1" applyBorder="1" applyAlignment="1" applyProtection="1">
      <alignment horizontal="center" vertical="center" shrinkToFit="1"/>
    </xf>
    <xf numFmtId="0" fontId="6" fillId="0" borderId="4" xfId="0" quotePrefix="1" applyNumberFormat="1" applyFont="1" applyFill="1" applyBorder="1" applyAlignment="1" applyProtection="1">
      <alignment horizontal="center" vertical="center" shrinkToFit="1"/>
    </xf>
    <xf numFmtId="0" fontId="6" fillId="0" borderId="13" xfId="0" quotePrefix="1" applyNumberFormat="1" applyFont="1" applyFill="1" applyBorder="1" applyAlignment="1" applyProtection="1">
      <alignment horizontal="center" vertical="center" shrinkToFit="1"/>
    </xf>
    <xf numFmtId="0" fontId="11" fillId="0" borderId="9"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38" xfId="0" applyFont="1" applyFill="1" applyBorder="1" applyAlignment="1">
      <alignment horizontal="center" vertical="center"/>
    </xf>
    <xf numFmtId="184" fontId="6" fillId="3" borderId="15" xfId="0" applyNumberFormat="1" applyFont="1" applyFill="1" applyBorder="1" applyAlignment="1" applyProtection="1">
      <alignment horizontal="center" vertical="center" shrinkToFit="1"/>
      <protection locked="0"/>
    </xf>
    <xf numFmtId="184" fontId="6" fillId="3" borderId="10" xfId="0" applyNumberFormat="1" applyFont="1" applyFill="1" applyBorder="1" applyAlignment="1" applyProtection="1">
      <alignment horizontal="center" vertical="center" shrinkToFit="1"/>
      <protection locked="0"/>
    </xf>
    <xf numFmtId="184" fontId="6" fillId="3" borderId="11" xfId="0" applyNumberFormat="1" applyFont="1" applyFill="1" applyBorder="1" applyAlignment="1" applyProtection="1">
      <alignment horizontal="center" vertical="center" shrinkToFit="1"/>
      <protection locked="0"/>
    </xf>
    <xf numFmtId="184" fontId="6" fillId="3" borderId="4" xfId="0" applyNumberFormat="1" applyFont="1" applyFill="1" applyBorder="1" applyAlignment="1" applyProtection="1">
      <alignment horizontal="center" vertical="center" shrinkToFit="1"/>
      <protection locked="0"/>
    </xf>
    <xf numFmtId="184" fontId="6" fillId="3" borderId="12" xfId="0" applyNumberFormat="1" applyFont="1" applyFill="1" applyBorder="1" applyAlignment="1" applyProtection="1">
      <alignment horizontal="center" vertical="center" shrinkToFit="1"/>
      <protection locked="0"/>
    </xf>
    <xf numFmtId="184" fontId="6" fillId="3" borderId="13" xfId="0" applyNumberFormat="1" applyFont="1" applyFill="1" applyBorder="1" applyAlignment="1" applyProtection="1">
      <alignment horizontal="center" vertical="center" shrinkToFit="1"/>
      <protection locked="0"/>
    </xf>
    <xf numFmtId="0" fontId="29" fillId="0" borderId="0" xfId="0" applyFont="1" applyFill="1" applyAlignment="1">
      <alignment horizontal="left"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8" xfId="0" applyFont="1" applyFill="1" applyBorder="1" applyAlignment="1">
      <alignment horizontal="center" vertical="center" wrapText="1" shrinkToFit="1"/>
    </xf>
    <xf numFmtId="0" fontId="3" fillId="0" borderId="26" xfId="0" applyFont="1" applyFill="1" applyBorder="1" applyAlignment="1">
      <alignment horizontal="center" vertical="center" shrinkToFit="1"/>
    </xf>
    <xf numFmtId="0" fontId="11" fillId="0" borderId="15" xfId="0" applyFont="1" applyFill="1" applyBorder="1" applyAlignment="1">
      <alignment horizontal="center" vertical="center"/>
    </xf>
    <xf numFmtId="0" fontId="11" fillId="0" borderId="10" xfId="0" applyFont="1" applyFill="1" applyBorder="1" applyAlignment="1">
      <alignment horizontal="center" vertical="center"/>
    </xf>
    <xf numFmtId="49" fontId="11" fillId="3" borderId="9" xfId="0" applyNumberFormat="1" applyFont="1" applyFill="1" applyBorder="1" applyAlignment="1" applyProtection="1">
      <alignment horizontal="center" vertical="center"/>
    </xf>
    <xf numFmtId="49" fontId="11" fillId="3" borderId="20" xfId="0" applyNumberFormat="1" applyFont="1" applyFill="1" applyBorder="1" applyAlignment="1" applyProtection="1">
      <alignment horizontal="center" vertical="center"/>
    </xf>
    <xf numFmtId="0" fontId="11" fillId="0" borderId="11" xfId="0" applyFont="1" applyFill="1" applyBorder="1" applyAlignment="1">
      <alignment horizontal="center" vertical="center"/>
    </xf>
    <xf numFmtId="38" fontId="12" fillId="3" borderId="11" xfId="1" applyFont="1" applyFill="1" applyBorder="1" applyAlignment="1" applyProtection="1">
      <alignment horizontal="center" vertical="center" shrinkToFit="1"/>
    </xf>
    <xf numFmtId="38" fontId="12" fillId="3" borderId="13" xfId="1" applyFont="1" applyFill="1" applyBorder="1" applyAlignment="1" applyProtection="1">
      <alignment horizontal="center" vertical="center" shrinkToFit="1"/>
    </xf>
    <xf numFmtId="0" fontId="4" fillId="0" borderId="0" xfId="0" applyFont="1" applyBorder="1" applyAlignment="1">
      <alignment horizontal="left" vertical="center"/>
    </xf>
    <xf numFmtId="0" fontId="4" fillId="0" borderId="10" xfId="0" applyFont="1" applyBorder="1" applyAlignment="1">
      <alignment horizontal="left" vertical="center" wrapText="1"/>
    </xf>
    <xf numFmtId="0" fontId="11" fillId="3" borderId="1" xfId="0" applyFont="1" applyFill="1" applyBorder="1" applyAlignment="1" applyProtection="1">
      <alignment horizontal="left" shrinkToFit="1"/>
      <protection locked="0"/>
    </xf>
    <xf numFmtId="0" fontId="4" fillId="0" borderId="0" xfId="0" applyFont="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304800</xdr:colOff>
      <xdr:row>18</xdr:row>
      <xdr:rowOff>19050</xdr:rowOff>
    </xdr:from>
    <xdr:to>
      <xdr:col>2</xdr:col>
      <xdr:colOff>304800</xdr:colOff>
      <xdr:row>18</xdr:row>
      <xdr:rowOff>19050</xdr:rowOff>
    </xdr:to>
    <xdr:sp macro="" textlink="">
      <xdr:nvSpPr>
        <xdr:cNvPr id="2845" name="Line 1"/>
        <xdr:cNvSpPr>
          <a:spLocks noChangeShapeType="1"/>
        </xdr:cNvSpPr>
      </xdr:nvSpPr>
      <xdr:spPr bwMode="auto">
        <a:xfrm>
          <a:off x="1095375" y="4086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2846" name="AutoShape 4"/>
        <xdr:cNvSpPr>
          <a:spLocks noChangeArrowheads="1"/>
        </xdr:cNvSpPr>
      </xdr:nvSpPr>
      <xdr:spPr bwMode="auto">
        <a:xfrm>
          <a:off x="8096250" y="0"/>
          <a:ext cx="0" cy="0"/>
        </a:xfrm>
        <a:prstGeom prst="rightArrow">
          <a:avLst>
            <a:gd name="adj1" fmla="val 50000"/>
            <a:gd name="adj2" fmla="val -2147483648"/>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0</xdr:colOff>
      <xdr:row>38</xdr:row>
      <xdr:rowOff>38100</xdr:rowOff>
    </xdr:from>
    <xdr:to>
      <xdr:col>16</xdr:col>
      <xdr:colOff>0</xdr:colOff>
      <xdr:row>39</xdr:row>
      <xdr:rowOff>0</xdr:rowOff>
    </xdr:to>
    <xdr:sp macro="" textlink="">
      <xdr:nvSpPr>
        <xdr:cNvPr id="2847" name="Line 10"/>
        <xdr:cNvSpPr>
          <a:spLocks noChangeShapeType="1"/>
        </xdr:cNvSpPr>
      </xdr:nvSpPr>
      <xdr:spPr bwMode="auto">
        <a:xfrm flipH="1">
          <a:off x="8096250" y="8334375"/>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40</xdr:row>
      <xdr:rowOff>28575</xdr:rowOff>
    </xdr:from>
    <xdr:to>
      <xdr:col>16</xdr:col>
      <xdr:colOff>0</xdr:colOff>
      <xdr:row>40</xdr:row>
      <xdr:rowOff>266700</xdr:rowOff>
    </xdr:to>
    <xdr:sp macro="" textlink="">
      <xdr:nvSpPr>
        <xdr:cNvPr id="2848" name="Line 11"/>
        <xdr:cNvSpPr>
          <a:spLocks noChangeShapeType="1"/>
        </xdr:cNvSpPr>
      </xdr:nvSpPr>
      <xdr:spPr bwMode="auto">
        <a:xfrm flipH="1">
          <a:off x="8096250" y="868680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38</xdr:row>
      <xdr:rowOff>38100</xdr:rowOff>
    </xdr:from>
    <xdr:to>
      <xdr:col>16</xdr:col>
      <xdr:colOff>0</xdr:colOff>
      <xdr:row>40</xdr:row>
      <xdr:rowOff>0</xdr:rowOff>
    </xdr:to>
    <xdr:sp macro="" textlink="">
      <xdr:nvSpPr>
        <xdr:cNvPr id="2849" name="Line 12"/>
        <xdr:cNvSpPr>
          <a:spLocks noChangeShapeType="1"/>
        </xdr:cNvSpPr>
      </xdr:nvSpPr>
      <xdr:spPr bwMode="auto">
        <a:xfrm flipH="1">
          <a:off x="8096250" y="833437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39</xdr:row>
      <xdr:rowOff>0</xdr:rowOff>
    </xdr:from>
    <xdr:to>
      <xdr:col>16</xdr:col>
      <xdr:colOff>0</xdr:colOff>
      <xdr:row>41</xdr:row>
      <xdr:rowOff>0</xdr:rowOff>
    </xdr:to>
    <xdr:sp macro="" textlink="">
      <xdr:nvSpPr>
        <xdr:cNvPr id="2850" name="Line 13"/>
        <xdr:cNvSpPr>
          <a:spLocks noChangeShapeType="1"/>
        </xdr:cNvSpPr>
      </xdr:nvSpPr>
      <xdr:spPr bwMode="auto">
        <a:xfrm flipH="1">
          <a:off x="8096250" y="8477250"/>
          <a:ext cx="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30</xdr:row>
      <xdr:rowOff>19050</xdr:rowOff>
    </xdr:from>
    <xdr:to>
      <xdr:col>16</xdr:col>
      <xdr:colOff>0</xdr:colOff>
      <xdr:row>32</xdr:row>
      <xdr:rowOff>38100</xdr:rowOff>
    </xdr:to>
    <xdr:sp macro="" textlink="">
      <xdr:nvSpPr>
        <xdr:cNvPr id="2851" name="Line 15"/>
        <xdr:cNvSpPr>
          <a:spLocks noChangeShapeType="1"/>
        </xdr:cNvSpPr>
      </xdr:nvSpPr>
      <xdr:spPr bwMode="auto">
        <a:xfrm flipV="1">
          <a:off x="8096250" y="6858000"/>
          <a:ext cx="0" cy="38100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30</xdr:row>
      <xdr:rowOff>9525</xdr:rowOff>
    </xdr:from>
    <xdr:to>
      <xdr:col>16</xdr:col>
      <xdr:colOff>0</xdr:colOff>
      <xdr:row>32</xdr:row>
      <xdr:rowOff>47625</xdr:rowOff>
    </xdr:to>
    <xdr:sp macro="" textlink="">
      <xdr:nvSpPr>
        <xdr:cNvPr id="2852" name="Line 16"/>
        <xdr:cNvSpPr>
          <a:spLocks noChangeShapeType="1"/>
        </xdr:cNvSpPr>
      </xdr:nvSpPr>
      <xdr:spPr bwMode="auto">
        <a:xfrm flipV="1">
          <a:off x="8096250" y="6848475"/>
          <a:ext cx="0" cy="40005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0</xdr:colOff>
      <xdr:row>41</xdr:row>
      <xdr:rowOff>28575</xdr:rowOff>
    </xdr:from>
    <xdr:to>
      <xdr:col>16</xdr:col>
      <xdr:colOff>0</xdr:colOff>
      <xdr:row>41</xdr:row>
      <xdr:rowOff>266700</xdr:rowOff>
    </xdr:to>
    <xdr:sp macro="" textlink="">
      <xdr:nvSpPr>
        <xdr:cNvPr id="2853" name="Line 17"/>
        <xdr:cNvSpPr>
          <a:spLocks noChangeShapeType="1"/>
        </xdr:cNvSpPr>
      </xdr:nvSpPr>
      <xdr:spPr bwMode="auto">
        <a:xfrm flipH="1">
          <a:off x="8096250" y="886777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4097" name="Text Box 1"/>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特定事業場報告書共通様式</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098" name="Text Box 2"/>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事業の概要</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099" name="Text Box 3"/>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変更なし又は基本方針</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100" name="Text Box 4"/>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101" name="Text Box 5"/>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102" name="Text Box 6"/>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5121" name="Text Box 1"/>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特定事業場報告書共通様式</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2" name="Text Box 2"/>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事業の概要</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3" name="Text Box 3"/>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変更なし又は基本方針</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4" name="Text Box 4"/>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5" name="Text Box 5"/>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6" name="Text Box 6"/>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tabSelected="1" view="pageBreakPreview" zoomScaleNormal="100" zoomScaleSheetLayoutView="100" workbookViewId="0">
      <selection activeCell="D33" sqref="D33"/>
    </sheetView>
  </sheetViews>
  <sheetFormatPr defaultRowHeight="13.5" x14ac:dyDescent="0.15"/>
  <cols>
    <col min="1" max="1" width="23.625" style="1" customWidth="1"/>
    <col min="2" max="3" width="18.625" style="1" customWidth="1"/>
    <col min="4" max="5" width="12.625" style="1" customWidth="1"/>
    <col min="6" max="16384" width="9" style="1"/>
  </cols>
  <sheetData>
    <row r="1" spans="1:5" s="31" customFormat="1" x14ac:dyDescent="0.15">
      <c r="A1" s="136" t="s">
        <v>0</v>
      </c>
      <c r="B1" s="136"/>
      <c r="D1" s="106" t="s">
        <v>167</v>
      </c>
      <c r="E1" s="107"/>
    </row>
    <row r="2" spans="1:5" s="31" customFormat="1" x14ac:dyDescent="0.15">
      <c r="A2" s="139" t="s">
        <v>1</v>
      </c>
      <c r="B2" s="139"/>
      <c r="C2" s="139"/>
      <c r="D2" s="139"/>
      <c r="E2" s="139"/>
    </row>
    <row r="3" spans="1:5" s="31" customFormat="1" x14ac:dyDescent="0.15">
      <c r="B3" s="111"/>
      <c r="C3" s="111"/>
      <c r="D3" s="111"/>
      <c r="E3" s="127" t="s">
        <v>176</v>
      </c>
    </row>
    <row r="4" spans="1:5" s="31" customFormat="1" x14ac:dyDescent="0.15">
      <c r="A4" s="136" t="s">
        <v>175</v>
      </c>
      <c r="B4" s="136"/>
      <c r="C4" s="136"/>
      <c r="D4" s="136"/>
      <c r="E4" s="136"/>
    </row>
    <row r="5" spans="1:5" s="31" customFormat="1" x14ac:dyDescent="0.15">
      <c r="B5" s="111"/>
      <c r="C5" s="98" t="s">
        <v>168</v>
      </c>
      <c r="D5" s="112"/>
      <c r="E5" s="112"/>
    </row>
    <row r="6" spans="1:5" s="31" customFormat="1" x14ac:dyDescent="0.15">
      <c r="B6" s="111"/>
      <c r="C6" s="98" t="s">
        <v>169</v>
      </c>
      <c r="D6" s="112"/>
      <c r="E6" s="114"/>
    </row>
    <row r="7" spans="1:5" s="31" customFormat="1" x14ac:dyDescent="0.15">
      <c r="B7" s="111"/>
      <c r="C7" s="111"/>
      <c r="D7" s="112"/>
      <c r="E7" s="112"/>
    </row>
    <row r="8" spans="1:5" ht="27" customHeight="1" x14ac:dyDescent="0.15">
      <c r="A8" s="11" t="s">
        <v>2</v>
      </c>
      <c r="B8" s="77"/>
      <c r="C8" s="21" t="s">
        <v>3</v>
      </c>
      <c r="D8" s="137"/>
      <c r="E8" s="138"/>
    </row>
    <row r="9" spans="1:5" ht="27" customHeight="1" x14ac:dyDescent="0.15">
      <c r="A9" s="11" t="s">
        <v>4</v>
      </c>
      <c r="B9" s="137"/>
      <c r="C9" s="138"/>
      <c r="D9" s="32" t="s">
        <v>5</v>
      </c>
      <c r="E9" s="108"/>
    </row>
    <row r="10" spans="1:5" ht="27" customHeight="1" x14ac:dyDescent="0.15">
      <c r="A10" s="11" t="s">
        <v>6</v>
      </c>
      <c r="B10" s="137" t="s">
        <v>7</v>
      </c>
      <c r="C10" s="138"/>
      <c r="D10" s="33" t="s">
        <v>8</v>
      </c>
      <c r="E10" s="109" t="s">
        <v>9</v>
      </c>
    </row>
    <row r="11" spans="1:5" ht="27" customHeight="1" x14ac:dyDescent="0.15">
      <c r="A11" s="11" t="s">
        <v>10</v>
      </c>
      <c r="B11" s="147" t="s">
        <v>11</v>
      </c>
      <c r="C11" s="148"/>
      <c r="D11" s="32" t="s">
        <v>12</v>
      </c>
      <c r="E11" s="110" t="s">
        <v>13</v>
      </c>
    </row>
    <row r="12" spans="1:5" ht="13.5" customHeight="1" x14ac:dyDescent="0.15">
      <c r="A12" s="149" t="s">
        <v>128</v>
      </c>
      <c r="B12" s="154"/>
      <c r="C12" s="155"/>
      <c r="D12" s="155"/>
      <c r="E12" s="156"/>
    </row>
    <row r="13" spans="1:5" ht="13.5" customHeight="1" x14ac:dyDescent="0.15">
      <c r="A13" s="150"/>
      <c r="B13" s="157" t="s">
        <v>136</v>
      </c>
      <c r="C13" s="158"/>
      <c r="D13" s="158"/>
      <c r="E13" s="159"/>
    </row>
    <row r="14" spans="1:5" ht="13.5" customHeight="1" x14ac:dyDescent="0.15">
      <c r="A14" s="160" t="s">
        <v>14</v>
      </c>
      <c r="B14" s="129" t="s">
        <v>132</v>
      </c>
      <c r="C14" s="130"/>
      <c r="D14" s="130"/>
      <c r="E14" s="131"/>
    </row>
    <row r="15" spans="1:5" ht="13.5" customHeight="1" x14ac:dyDescent="0.15">
      <c r="A15" s="160"/>
      <c r="B15" s="132" t="s">
        <v>15</v>
      </c>
      <c r="C15" s="133"/>
      <c r="D15" s="133"/>
      <c r="E15" s="134"/>
    </row>
    <row r="16" spans="1:5" x14ac:dyDescent="0.15">
      <c r="A16" s="160" t="s">
        <v>16</v>
      </c>
      <c r="B16" s="151" t="s">
        <v>174</v>
      </c>
      <c r="C16" s="152"/>
      <c r="D16" s="152"/>
      <c r="E16" s="153"/>
    </row>
    <row r="17" spans="1:5" ht="13.5" customHeight="1" x14ac:dyDescent="0.15">
      <c r="A17" s="160"/>
      <c r="B17" s="120"/>
      <c r="C17" s="118" t="s">
        <v>171</v>
      </c>
      <c r="D17" s="119" t="str">
        <f>IF(第１表!H37&gt;1500,第１表!H37,"")</f>
        <v/>
      </c>
      <c r="E17" s="121" t="s">
        <v>170</v>
      </c>
    </row>
    <row r="18" spans="1:5" ht="13.5" customHeight="1" x14ac:dyDescent="0.15">
      <c r="A18" s="160"/>
      <c r="B18" s="164" t="s">
        <v>17</v>
      </c>
      <c r="C18" s="143"/>
      <c r="D18" s="143"/>
      <c r="E18" s="165"/>
    </row>
    <row r="19" spans="1:5" ht="13.5" customHeight="1" x14ac:dyDescent="0.15">
      <c r="A19" s="160"/>
      <c r="B19" s="122"/>
      <c r="C19" s="118" t="s">
        <v>172</v>
      </c>
      <c r="D19" s="118" t="str">
        <f>IF(SUM(第１表!F38:F41)&gt;6000,SUM(第１表!F38:F41)/10,"")</f>
        <v/>
      </c>
      <c r="E19" s="121" t="s">
        <v>173</v>
      </c>
    </row>
    <row r="20" spans="1:5" ht="13.5" customHeight="1" x14ac:dyDescent="0.15">
      <c r="A20" s="160"/>
      <c r="B20" s="161" t="s">
        <v>18</v>
      </c>
      <c r="C20" s="162"/>
      <c r="D20" s="162"/>
      <c r="E20" s="163"/>
    </row>
    <row r="21" spans="1:5" ht="26.25" customHeight="1" x14ac:dyDescent="0.15">
      <c r="A21" s="34" t="s">
        <v>24</v>
      </c>
      <c r="B21" s="140"/>
      <c r="C21" s="141"/>
      <c r="D21" s="141"/>
      <c r="E21" s="142"/>
    </row>
    <row r="22" spans="1:5" ht="87.75" customHeight="1" x14ac:dyDescent="0.15">
      <c r="A22" s="11" t="s">
        <v>19</v>
      </c>
      <c r="B22" s="140"/>
      <c r="C22" s="141"/>
      <c r="D22" s="141"/>
      <c r="E22" s="142"/>
    </row>
    <row r="23" spans="1:5" ht="87.75" customHeight="1" x14ac:dyDescent="0.15">
      <c r="A23" s="11" t="s">
        <v>23</v>
      </c>
      <c r="B23" s="140"/>
      <c r="C23" s="141"/>
      <c r="D23" s="141"/>
      <c r="E23" s="142"/>
    </row>
    <row r="24" spans="1:5" ht="19.5" customHeight="1" x14ac:dyDescent="0.15">
      <c r="A24" s="11" t="s">
        <v>69</v>
      </c>
      <c r="B24" s="144" t="s">
        <v>20</v>
      </c>
      <c r="C24" s="145"/>
      <c r="D24" s="145"/>
      <c r="E24" s="146"/>
    </row>
    <row r="25" spans="1:5" ht="20.100000000000001" customHeight="1" x14ac:dyDescent="0.15">
      <c r="A25" s="57" t="s">
        <v>161</v>
      </c>
      <c r="B25" s="144" t="s">
        <v>21</v>
      </c>
      <c r="C25" s="145"/>
      <c r="D25" s="145"/>
      <c r="E25" s="146"/>
    </row>
    <row r="26" spans="1:5" ht="34.5" customHeight="1" x14ac:dyDescent="0.15">
      <c r="A26" s="11" t="s">
        <v>70</v>
      </c>
      <c r="B26" s="160" t="s">
        <v>22</v>
      </c>
      <c r="C26" s="160"/>
      <c r="D26" s="160"/>
      <c r="E26" s="160"/>
    </row>
    <row r="27" spans="1:5" ht="34.5" customHeight="1" x14ac:dyDescent="0.15">
      <c r="A27" s="11" t="s">
        <v>103</v>
      </c>
      <c r="B27" s="166" t="s">
        <v>102</v>
      </c>
      <c r="C27" s="167"/>
      <c r="D27" s="167"/>
      <c r="E27" s="168"/>
    </row>
    <row r="28" spans="1:5" ht="13.5" customHeight="1" x14ac:dyDescent="0.15">
      <c r="A28" s="143" t="s">
        <v>137</v>
      </c>
      <c r="B28" s="143"/>
      <c r="C28" s="143"/>
      <c r="D28" s="143"/>
      <c r="E28" s="143"/>
    </row>
    <row r="29" spans="1:5" ht="39.950000000000003" customHeight="1" x14ac:dyDescent="0.15">
      <c r="A29" s="135" t="s">
        <v>118</v>
      </c>
      <c r="B29" s="135"/>
      <c r="C29" s="135"/>
      <c r="D29" s="135"/>
      <c r="E29" s="135"/>
    </row>
    <row r="30" spans="1:5" ht="27" customHeight="1" x14ac:dyDescent="0.15">
      <c r="A30" s="135" t="s">
        <v>134</v>
      </c>
      <c r="B30" s="135"/>
      <c r="C30" s="135"/>
      <c r="D30" s="135"/>
      <c r="E30" s="135"/>
    </row>
    <row r="31" spans="1:5" ht="27" customHeight="1" x14ac:dyDescent="0.15">
      <c r="A31" s="169" t="s">
        <v>162</v>
      </c>
      <c r="B31" s="169"/>
      <c r="C31" s="169"/>
      <c r="D31" s="169"/>
      <c r="E31" s="169"/>
    </row>
    <row r="32" spans="1:5" ht="27" customHeight="1" x14ac:dyDescent="0.15">
      <c r="A32" s="135" t="s">
        <v>177</v>
      </c>
      <c r="B32" s="135"/>
      <c r="C32" s="135"/>
      <c r="D32" s="135"/>
      <c r="E32" s="135"/>
    </row>
    <row r="33" spans="1:1" x14ac:dyDescent="0.15">
      <c r="A33" s="126"/>
    </row>
  </sheetData>
  <mergeCells count="29">
    <mergeCell ref="A31:E31"/>
    <mergeCell ref="B23:E23"/>
    <mergeCell ref="B26:E26"/>
    <mergeCell ref="A30:E30"/>
    <mergeCell ref="B13:E13"/>
    <mergeCell ref="A14:A15"/>
    <mergeCell ref="B20:E20"/>
    <mergeCell ref="B24:E24"/>
    <mergeCell ref="A29:E29"/>
    <mergeCell ref="B21:E21"/>
    <mergeCell ref="A16:A20"/>
    <mergeCell ref="B18:E18"/>
    <mergeCell ref="B27:E27"/>
    <mergeCell ref="B14:E14"/>
    <mergeCell ref="B15:E15"/>
    <mergeCell ref="A32:E32"/>
    <mergeCell ref="A1:B1"/>
    <mergeCell ref="D8:E8"/>
    <mergeCell ref="A2:E2"/>
    <mergeCell ref="A4:E4"/>
    <mergeCell ref="B22:E22"/>
    <mergeCell ref="A28:E28"/>
    <mergeCell ref="B25:E25"/>
    <mergeCell ref="B9:C9"/>
    <mergeCell ref="B10:C10"/>
    <mergeCell ref="B11:C11"/>
    <mergeCell ref="A12:A13"/>
    <mergeCell ref="B16:E16"/>
    <mergeCell ref="B12:E12"/>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0"/>
  <sheetViews>
    <sheetView view="pageBreakPreview" topLeftCell="A52" zoomScaleNormal="100" workbookViewId="0">
      <selection activeCell="K48" sqref="K48:K49"/>
    </sheetView>
  </sheetViews>
  <sheetFormatPr defaultRowHeight="13.5" x14ac:dyDescent="0.15"/>
  <cols>
    <col min="1" max="1" width="3.75" style="12" customWidth="1"/>
    <col min="2" max="3" width="6.625" style="12" customWidth="1"/>
    <col min="4" max="4" width="9" style="12"/>
    <col min="5" max="5" width="6.625" style="12" customWidth="1"/>
    <col min="6" max="6" width="9" style="12"/>
    <col min="7" max="7" width="1.625" style="12" customWidth="1"/>
    <col min="8" max="8" width="8" style="12" customWidth="1"/>
    <col min="9" max="9" width="9" style="12"/>
    <col min="10" max="10" width="1.625" style="12" customWidth="1"/>
    <col min="11" max="11" width="8" style="12" customWidth="1"/>
    <col min="12" max="12" width="9" style="12"/>
    <col min="13" max="13" width="1.625" style="12" customWidth="1"/>
    <col min="14" max="14" width="8" style="12" customWidth="1"/>
    <col min="15" max="15" width="8.875" style="59" customWidth="1"/>
    <col min="16" max="16" width="8.875" style="60" customWidth="1"/>
    <col min="17" max="21" width="9" style="59"/>
    <col min="22" max="22" width="22.875" style="12" customWidth="1"/>
    <col min="23" max="16384" width="9" style="12"/>
  </cols>
  <sheetData>
    <row r="1" spans="1:22" x14ac:dyDescent="0.15">
      <c r="A1" s="198" t="s">
        <v>138</v>
      </c>
      <c r="B1" s="198"/>
      <c r="C1" s="198"/>
      <c r="D1" s="198"/>
      <c r="E1" s="198"/>
      <c r="F1" s="198"/>
      <c r="G1" s="198"/>
      <c r="H1" s="198"/>
      <c r="I1" s="198"/>
      <c r="J1" s="198"/>
      <c r="K1" s="198"/>
      <c r="L1" s="198"/>
      <c r="M1" s="198"/>
      <c r="N1" s="198"/>
    </row>
    <row r="2" spans="1:22" x14ac:dyDescent="0.15">
      <c r="A2" s="198" t="s">
        <v>139</v>
      </c>
      <c r="B2" s="198"/>
      <c r="C2" s="198"/>
      <c r="D2" s="198"/>
      <c r="E2" s="198"/>
      <c r="F2" s="198"/>
      <c r="G2" s="198"/>
      <c r="H2" s="198"/>
      <c r="I2" s="198"/>
      <c r="J2" s="198"/>
      <c r="K2" s="198"/>
      <c r="L2" s="198"/>
      <c r="M2" s="198"/>
      <c r="N2" s="198"/>
    </row>
    <row r="3" spans="1:22" ht="14.25" thickBot="1" x14ac:dyDescent="0.2">
      <c r="A3" s="35" t="s">
        <v>83</v>
      </c>
      <c r="B3" s="9"/>
      <c r="C3" s="9"/>
      <c r="D3" s="9"/>
      <c r="E3" s="9"/>
      <c r="F3" s="9"/>
      <c r="G3" s="9"/>
      <c r="H3" s="9"/>
      <c r="I3" s="9"/>
      <c r="J3" s="9"/>
      <c r="K3" s="9"/>
      <c r="L3" s="9"/>
      <c r="M3" s="9"/>
      <c r="N3" s="9"/>
    </row>
    <row r="4" spans="1:22" ht="57.75" customHeight="1" x14ac:dyDescent="0.15">
      <c r="A4" s="193" t="s">
        <v>135</v>
      </c>
      <c r="B4" s="190"/>
      <c r="C4" s="190"/>
      <c r="D4" s="190"/>
      <c r="E4" s="190" t="s">
        <v>25</v>
      </c>
      <c r="F4" s="190" t="s">
        <v>107</v>
      </c>
      <c r="G4" s="190"/>
      <c r="H4" s="190"/>
      <c r="I4" s="190" t="s">
        <v>26</v>
      </c>
      <c r="J4" s="190"/>
      <c r="K4" s="190"/>
      <c r="L4" s="200"/>
      <c r="M4" s="201"/>
      <c r="N4" s="202"/>
    </row>
    <row r="5" spans="1:22" x14ac:dyDescent="0.15">
      <c r="A5" s="194"/>
      <c r="B5" s="191"/>
      <c r="C5" s="191"/>
      <c r="D5" s="191"/>
      <c r="E5" s="191"/>
      <c r="F5" s="191"/>
      <c r="G5" s="191"/>
      <c r="H5" s="191"/>
      <c r="I5" s="203" t="s">
        <v>27</v>
      </c>
      <c r="J5" s="203"/>
      <c r="K5" s="204"/>
      <c r="L5" s="205" t="s">
        <v>28</v>
      </c>
      <c r="M5" s="206"/>
      <c r="N5" s="207"/>
      <c r="O5" s="61"/>
      <c r="P5" s="62"/>
    </row>
    <row r="6" spans="1:22" ht="18.75" x14ac:dyDescent="0.15">
      <c r="A6" s="194"/>
      <c r="B6" s="191"/>
      <c r="C6" s="191"/>
      <c r="D6" s="191"/>
      <c r="E6" s="191"/>
      <c r="F6" s="191"/>
      <c r="G6" s="191"/>
      <c r="H6" s="191"/>
      <c r="I6" s="203"/>
      <c r="J6" s="203"/>
      <c r="K6" s="204"/>
      <c r="L6" s="186" t="s">
        <v>29</v>
      </c>
      <c r="M6" s="187"/>
      <c r="N6" s="188"/>
      <c r="O6" s="230" t="s">
        <v>71</v>
      </c>
      <c r="P6" s="231"/>
      <c r="Q6" s="63" t="s">
        <v>105</v>
      </c>
      <c r="R6" s="64"/>
      <c r="S6" s="219" t="s">
        <v>108</v>
      </c>
      <c r="T6" s="219"/>
      <c r="U6" s="220"/>
    </row>
    <row r="7" spans="1:22" ht="14.25" thickBot="1" x14ac:dyDescent="0.2">
      <c r="A7" s="195"/>
      <c r="B7" s="192"/>
      <c r="C7" s="192"/>
      <c r="D7" s="192"/>
      <c r="E7" s="192"/>
      <c r="F7" s="5" t="s">
        <v>30</v>
      </c>
      <c r="G7" s="234" t="s">
        <v>84</v>
      </c>
      <c r="H7" s="237"/>
      <c r="I7" s="5" t="s">
        <v>30</v>
      </c>
      <c r="J7" s="234" t="s">
        <v>84</v>
      </c>
      <c r="K7" s="237"/>
      <c r="L7" s="5" t="s">
        <v>30</v>
      </c>
      <c r="M7" s="234" t="s">
        <v>84</v>
      </c>
      <c r="N7" s="235"/>
      <c r="O7" s="232" t="s">
        <v>72</v>
      </c>
      <c r="P7" s="233"/>
      <c r="Q7" s="63" t="s">
        <v>72</v>
      </c>
      <c r="R7" s="64"/>
      <c r="S7" s="49" t="s">
        <v>109</v>
      </c>
      <c r="T7" s="49" t="s">
        <v>110</v>
      </c>
      <c r="U7" s="49" t="s">
        <v>111</v>
      </c>
    </row>
    <row r="8" spans="1:22" ht="15.75" customHeight="1" x14ac:dyDescent="0.15">
      <c r="A8" s="215" t="s">
        <v>31</v>
      </c>
      <c r="B8" s="196" t="s">
        <v>32</v>
      </c>
      <c r="C8" s="196"/>
      <c r="D8" s="196"/>
      <c r="E8" s="6" t="s">
        <v>33</v>
      </c>
      <c r="F8" s="123"/>
      <c r="G8" s="184" t="str">
        <f t="shared" ref="G8:G35" si="0">IF(F8*O8=0," ",ROUND(F8*O8,0))</f>
        <v xml:space="preserve"> </v>
      </c>
      <c r="H8" s="236"/>
      <c r="I8" s="123"/>
      <c r="J8" s="184" t="str">
        <f t="shared" ref="J8:J14" si="1">IF(I8*O8=0," ",ROUND(I8*O8,0))</f>
        <v xml:space="preserve"> </v>
      </c>
      <c r="K8" s="236"/>
      <c r="L8" s="123"/>
      <c r="M8" s="184" t="str">
        <f>IF(L8*O8=0," ",ROUND(L8*O8,0))</f>
        <v xml:space="preserve"> </v>
      </c>
      <c r="N8" s="185"/>
      <c r="O8" s="78">
        <v>38.200000000000003</v>
      </c>
      <c r="P8" s="36" t="s">
        <v>73</v>
      </c>
      <c r="Q8" s="65">
        <v>1.8700000000000001E-2</v>
      </c>
      <c r="R8" s="66" t="s">
        <v>112</v>
      </c>
      <c r="S8" s="67">
        <f t="shared" ref="S8:S31" si="2">IF(G8=" ",0,G8*Q8*44/12)</f>
        <v>0</v>
      </c>
      <c r="T8" s="67">
        <f>IF(J8=" ",0,J8*Q8*44/12)</f>
        <v>0</v>
      </c>
      <c r="U8" s="67"/>
      <c r="V8" s="57" t="s">
        <v>32</v>
      </c>
    </row>
    <row r="9" spans="1:22" ht="14.25" x14ac:dyDescent="0.15">
      <c r="A9" s="216"/>
      <c r="B9" s="197" t="s">
        <v>85</v>
      </c>
      <c r="C9" s="197"/>
      <c r="D9" s="197"/>
      <c r="E9" s="2" t="s">
        <v>33</v>
      </c>
      <c r="F9" s="124"/>
      <c r="G9" s="172" t="str">
        <f t="shared" si="0"/>
        <v xml:space="preserve"> </v>
      </c>
      <c r="H9" s="181"/>
      <c r="I9" s="124"/>
      <c r="J9" s="172" t="str">
        <f t="shared" si="1"/>
        <v xml:space="preserve"> </v>
      </c>
      <c r="K9" s="181"/>
      <c r="L9" s="124"/>
      <c r="M9" s="172" t="str">
        <f>IF(L9*O9=0," ",ROUND(L9*O9,0))</f>
        <v xml:space="preserve"> </v>
      </c>
      <c r="N9" s="173"/>
      <c r="O9" s="78">
        <v>35.299999999999997</v>
      </c>
      <c r="P9" s="36" t="s">
        <v>73</v>
      </c>
      <c r="Q9" s="65">
        <v>1.84E-2</v>
      </c>
      <c r="R9" s="66" t="s">
        <v>112</v>
      </c>
      <c r="S9" s="67">
        <f t="shared" si="2"/>
        <v>0</v>
      </c>
      <c r="T9" s="67">
        <f t="shared" ref="T9:T31" si="3">IF(J9=" ",0,J9*Q9*44/12)</f>
        <v>0</v>
      </c>
      <c r="U9" s="67"/>
      <c r="V9" s="58" t="s">
        <v>85</v>
      </c>
    </row>
    <row r="10" spans="1:22" ht="14.25" x14ac:dyDescent="0.15">
      <c r="A10" s="216"/>
      <c r="B10" s="189" t="s">
        <v>34</v>
      </c>
      <c r="C10" s="189"/>
      <c r="D10" s="189"/>
      <c r="E10" s="2" t="s">
        <v>33</v>
      </c>
      <c r="F10" s="124"/>
      <c r="G10" s="172" t="str">
        <f t="shared" si="0"/>
        <v xml:space="preserve"> </v>
      </c>
      <c r="H10" s="181"/>
      <c r="I10" s="124"/>
      <c r="J10" s="172" t="str">
        <f t="shared" si="1"/>
        <v xml:space="preserve"> </v>
      </c>
      <c r="K10" s="181"/>
      <c r="L10" s="124"/>
      <c r="M10" s="172" t="str">
        <f t="shared" ref="M10:M35" si="4">IF(L10*O10=0," ",ROUND(L10*O10,0))</f>
        <v xml:space="preserve"> </v>
      </c>
      <c r="N10" s="173"/>
      <c r="O10" s="78">
        <v>34.6</v>
      </c>
      <c r="P10" s="36" t="s">
        <v>73</v>
      </c>
      <c r="Q10" s="65">
        <v>1.83E-2</v>
      </c>
      <c r="R10" s="66" t="s">
        <v>112</v>
      </c>
      <c r="S10" s="67">
        <f t="shared" si="2"/>
        <v>0</v>
      </c>
      <c r="T10" s="67">
        <f t="shared" si="3"/>
        <v>0</v>
      </c>
      <c r="U10" s="67"/>
      <c r="V10" s="57" t="s">
        <v>34</v>
      </c>
    </row>
    <row r="11" spans="1:22" ht="14.25" x14ac:dyDescent="0.15">
      <c r="A11" s="216"/>
      <c r="B11" s="189" t="s">
        <v>35</v>
      </c>
      <c r="C11" s="189"/>
      <c r="D11" s="189"/>
      <c r="E11" s="2" t="s">
        <v>33</v>
      </c>
      <c r="F11" s="124"/>
      <c r="G11" s="172" t="str">
        <f t="shared" si="0"/>
        <v xml:space="preserve"> </v>
      </c>
      <c r="H11" s="181"/>
      <c r="I11" s="124"/>
      <c r="J11" s="172" t="str">
        <f t="shared" si="1"/>
        <v xml:space="preserve"> </v>
      </c>
      <c r="K11" s="181"/>
      <c r="L11" s="124"/>
      <c r="M11" s="172" t="str">
        <f t="shared" si="4"/>
        <v xml:space="preserve"> </v>
      </c>
      <c r="N11" s="173"/>
      <c r="O11" s="78">
        <v>33.6</v>
      </c>
      <c r="P11" s="36" t="s">
        <v>73</v>
      </c>
      <c r="Q11" s="65">
        <v>1.8200000000000001E-2</v>
      </c>
      <c r="R11" s="66" t="s">
        <v>112</v>
      </c>
      <c r="S11" s="67">
        <f t="shared" si="2"/>
        <v>0</v>
      </c>
      <c r="T11" s="67">
        <f t="shared" si="3"/>
        <v>0</v>
      </c>
      <c r="U11" s="67"/>
      <c r="V11" s="57" t="s">
        <v>35</v>
      </c>
    </row>
    <row r="12" spans="1:22" ht="14.25" x14ac:dyDescent="0.15">
      <c r="A12" s="216"/>
      <c r="B12" s="189" t="s">
        <v>36</v>
      </c>
      <c r="C12" s="189"/>
      <c r="D12" s="189"/>
      <c r="E12" s="2" t="s">
        <v>33</v>
      </c>
      <c r="F12" s="124"/>
      <c r="G12" s="172" t="str">
        <f t="shared" si="0"/>
        <v xml:space="preserve"> </v>
      </c>
      <c r="H12" s="181"/>
      <c r="I12" s="124"/>
      <c r="J12" s="172" t="str">
        <f t="shared" si="1"/>
        <v xml:space="preserve"> </v>
      </c>
      <c r="K12" s="181"/>
      <c r="L12" s="124"/>
      <c r="M12" s="172" t="str">
        <f t="shared" si="4"/>
        <v xml:space="preserve"> </v>
      </c>
      <c r="N12" s="173"/>
      <c r="O12" s="78">
        <v>36.700000000000003</v>
      </c>
      <c r="P12" s="36" t="s">
        <v>73</v>
      </c>
      <c r="Q12" s="65">
        <v>1.8499999999999999E-2</v>
      </c>
      <c r="R12" s="66" t="s">
        <v>112</v>
      </c>
      <c r="S12" s="67">
        <f t="shared" si="2"/>
        <v>0</v>
      </c>
      <c r="T12" s="67">
        <f t="shared" si="3"/>
        <v>0</v>
      </c>
      <c r="U12" s="67"/>
      <c r="V12" s="57" t="s">
        <v>36</v>
      </c>
    </row>
    <row r="13" spans="1:22" ht="14.25" x14ac:dyDescent="0.15">
      <c r="A13" s="216"/>
      <c r="B13" s="189" t="s">
        <v>37</v>
      </c>
      <c r="C13" s="189"/>
      <c r="D13" s="189"/>
      <c r="E13" s="2" t="s">
        <v>33</v>
      </c>
      <c r="F13" s="124"/>
      <c r="G13" s="172" t="str">
        <f t="shared" si="0"/>
        <v xml:space="preserve"> </v>
      </c>
      <c r="H13" s="181"/>
      <c r="I13" s="124"/>
      <c r="J13" s="172" t="str">
        <f t="shared" si="1"/>
        <v xml:space="preserve"> </v>
      </c>
      <c r="K13" s="181"/>
      <c r="L13" s="124"/>
      <c r="M13" s="172" t="str">
        <f t="shared" si="4"/>
        <v xml:space="preserve"> </v>
      </c>
      <c r="N13" s="173"/>
      <c r="O13" s="78">
        <v>37.700000000000003</v>
      </c>
      <c r="P13" s="36" t="s">
        <v>73</v>
      </c>
      <c r="Q13" s="65">
        <v>1.8700000000000001E-2</v>
      </c>
      <c r="R13" s="66" t="s">
        <v>112</v>
      </c>
      <c r="S13" s="67">
        <f t="shared" si="2"/>
        <v>0</v>
      </c>
      <c r="T13" s="67">
        <f t="shared" si="3"/>
        <v>0</v>
      </c>
      <c r="U13" s="67"/>
      <c r="V13" s="57" t="s">
        <v>37</v>
      </c>
    </row>
    <row r="14" spans="1:22" ht="14.25" x14ac:dyDescent="0.15">
      <c r="A14" s="216"/>
      <c r="B14" s="189" t="s">
        <v>38</v>
      </c>
      <c r="C14" s="189"/>
      <c r="D14" s="189"/>
      <c r="E14" s="2" t="s">
        <v>33</v>
      </c>
      <c r="F14" s="124"/>
      <c r="G14" s="172" t="str">
        <f t="shared" si="0"/>
        <v xml:space="preserve"> </v>
      </c>
      <c r="H14" s="181"/>
      <c r="I14" s="124"/>
      <c r="J14" s="172" t="str">
        <f t="shared" si="1"/>
        <v xml:space="preserve"> </v>
      </c>
      <c r="K14" s="181"/>
      <c r="L14" s="124"/>
      <c r="M14" s="172" t="str">
        <f t="shared" si="4"/>
        <v xml:space="preserve"> </v>
      </c>
      <c r="N14" s="173"/>
      <c r="O14" s="78">
        <v>39.1</v>
      </c>
      <c r="P14" s="36" t="s">
        <v>73</v>
      </c>
      <c r="Q14" s="65">
        <v>1.89E-2</v>
      </c>
      <c r="R14" s="66" t="s">
        <v>112</v>
      </c>
      <c r="S14" s="67">
        <f t="shared" si="2"/>
        <v>0</v>
      </c>
      <c r="T14" s="67">
        <f t="shared" si="3"/>
        <v>0</v>
      </c>
      <c r="U14" s="67"/>
      <c r="V14" s="57" t="s">
        <v>38</v>
      </c>
    </row>
    <row r="15" spans="1:22" ht="14.25" x14ac:dyDescent="0.15">
      <c r="A15" s="216"/>
      <c r="B15" s="189" t="s">
        <v>39</v>
      </c>
      <c r="C15" s="189"/>
      <c r="D15" s="189"/>
      <c r="E15" s="2" t="s">
        <v>33</v>
      </c>
      <c r="F15" s="124"/>
      <c r="G15" s="172" t="str">
        <f t="shared" si="0"/>
        <v xml:space="preserve"> </v>
      </c>
      <c r="H15" s="181"/>
      <c r="I15" s="124"/>
      <c r="J15" s="172" t="str">
        <f t="shared" ref="J15:J23" si="5">IF(I15*O15=0," ",ROUND(I15*O15,0))</f>
        <v xml:space="preserve"> </v>
      </c>
      <c r="K15" s="181"/>
      <c r="L15" s="124"/>
      <c r="M15" s="172" t="str">
        <f t="shared" si="4"/>
        <v xml:space="preserve"> </v>
      </c>
      <c r="N15" s="173"/>
      <c r="O15" s="78">
        <v>41.9</v>
      </c>
      <c r="P15" s="36" t="s">
        <v>73</v>
      </c>
      <c r="Q15" s="65">
        <v>1.95E-2</v>
      </c>
      <c r="R15" s="66" t="s">
        <v>112</v>
      </c>
      <c r="S15" s="67">
        <f t="shared" si="2"/>
        <v>0</v>
      </c>
      <c r="T15" s="67">
        <f t="shared" si="3"/>
        <v>0</v>
      </c>
      <c r="U15" s="67"/>
      <c r="V15" s="57" t="s">
        <v>39</v>
      </c>
    </row>
    <row r="16" spans="1:22" ht="14.25" x14ac:dyDescent="0.15">
      <c r="A16" s="216"/>
      <c r="B16" s="189" t="s">
        <v>40</v>
      </c>
      <c r="C16" s="189"/>
      <c r="D16" s="189"/>
      <c r="E16" s="2" t="s">
        <v>41</v>
      </c>
      <c r="F16" s="124"/>
      <c r="G16" s="172" t="str">
        <f t="shared" si="0"/>
        <v xml:space="preserve"> </v>
      </c>
      <c r="H16" s="181"/>
      <c r="I16" s="124"/>
      <c r="J16" s="172" t="str">
        <f t="shared" si="5"/>
        <v xml:space="preserve"> </v>
      </c>
      <c r="K16" s="181"/>
      <c r="L16" s="124"/>
      <c r="M16" s="172" t="str">
        <f t="shared" si="4"/>
        <v xml:space="preserve"> </v>
      </c>
      <c r="N16" s="173"/>
      <c r="O16" s="78">
        <v>40.9</v>
      </c>
      <c r="P16" s="36" t="s">
        <v>74</v>
      </c>
      <c r="Q16" s="65">
        <v>2.0799999999999999E-2</v>
      </c>
      <c r="R16" s="66" t="s">
        <v>112</v>
      </c>
      <c r="S16" s="67">
        <f t="shared" si="2"/>
        <v>0</v>
      </c>
      <c r="T16" s="67">
        <f t="shared" si="3"/>
        <v>0</v>
      </c>
      <c r="U16" s="67"/>
      <c r="V16" s="57" t="s">
        <v>40</v>
      </c>
    </row>
    <row r="17" spans="1:22" ht="15" customHeight="1" x14ac:dyDescent="0.15">
      <c r="A17" s="216"/>
      <c r="B17" s="189" t="s">
        <v>42</v>
      </c>
      <c r="C17" s="189"/>
      <c r="D17" s="189"/>
      <c r="E17" s="2" t="s">
        <v>41</v>
      </c>
      <c r="F17" s="124"/>
      <c r="G17" s="172" t="str">
        <f t="shared" si="0"/>
        <v xml:space="preserve"> </v>
      </c>
      <c r="H17" s="181"/>
      <c r="I17" s="124"/>
      <c r="J17" s="172" t="str">
        <f t="shared" si="5"/>
        <v xml:space="preserve"> </v>
      </c>
      <c r="K17" s="181"/>
      <c r="L17" s="124"/>
      <c r="M17" s="172" t="str">
        <f t="shared" si="4"/>
        <v xml:space="preserve"> </v>
      </c>
      <c r="N17" s="173"/>
      <c r="O17" s="78">
        <v>29.9</v>
      </c>
      <c r="P17" s="36" t="s">
        <v>74</v>
      </c>
      <c r="Q17" s="65">
        <v>2.5399999999999999E-2</v>
      </c>
      <c r="R17" s="66" t="s">
        <v>112</v>
      </c>
      <c r="S17" s="67">
        <f t="shared" si="2"/>
        <v>0</v>
      </c>
      <c r="T17" s="67">
        <f t="shared" si="3"/>
        <v>0</v>
      </c>
      <c r="U17" s="67"/>
      <c r="V17" s="57" t="s">
        <v>42</v>
      </c>
    </row>
    <row r="18" spans="1:22" ht="30" customHeight="1" x14ac:dyDescent="0.15">
      <c r="A18" s="216"/>
      <c r="B18" s="189" t="s">
        <v>43</v>
      </c>
      <c r="C18" s="189"/>
      <c r="D18" s="3" t="s">
        <v>86</v>
      </c>
      <c r="E18" s="2" t="s">
        <v>41</v>
      </c>
      <c r="F18" s="125"/>
      <c r="G18" s="172" t="str">
        <f t="shared" si="0"/>
        <v xml:space="preserve"> </v>
      </c>
      <c r="H18" s="181"/>
      <c r="I18" s="125"/>
      <c r="J18" s="172" t="str">
        <f t="shared" si="5"/>
        <v xml:space="preserve"> </v>
      </c>
      <c r="K18" s="181"/>
      <c r="L18" s="125"/>
      <c r="M18" s="172" t="str">
        <f t="shared" si="4"/>
        <v xml:space="preserve"> </v>
      </c>
      <c r="N18" s="173"/>
      <c r="O18" s="78">
        <v>50.8</v>
      </c>
      <c r="P18" s="36" t="s">
        <v>74</v>
      </c>
      <c r="Q18" s="65">
        <v>1.61E-2</v>
      </c>
      <c r="R18" s="66" t="s">
        <v>112</v>
      </c>
      <c r="S18" s="67">
        <f t="shared" si="2"/>
        <v>0</v>
      </c>
      <c r="T18" s="67">
        <f t="shared" si="3"/>
        <v>0</v>
      </c>
      <c r="U18" s="67"/>
      <c r="V18" s="53" t="s">
        <v>86</v>
      </c>
    </row>
    <row r="19" spans="1:22" ht="30" customHeight="1" x14ac:dyDescent="0.15">
      <c r="A19" s="216"/>
      <c r="B19" s="189"/>
      <c r="C19" s="189"/>
      <c r="D19" s="4" t="s">
        <v>78</v>
      </c>
      <c r="E19" s="2" t="s">
        <v>44</v>
      </c>
      <c r="F19" s="125"/>
      <c r="G19" s="172" t="str">
        <f t="shared" si="0"/>
        <v xml:space="preserve"> </v>
      </c>
      <c r="H19" s="181"/>
      <c r="I19" s="125"/>
      <c r="J19" s="172" t="str">
        <f t="shared" si="5"/>
        <v xml:space="preserve"> </v>
      </c>
      <c r="K19" s="181"/>
      <c r="L19" s="125"/>
      <c r="M19" s="172" t="str">
        <f t="shared" si="4"/>
        <v xml:space="preserve"> </v>
      </c>
      <c r="N19" s="173"/>
      <c r="O19" s="78">
        <v>44.9</v>
      </c>
      <c r="P19" s="36" t="s">
        <v>87</v>
      </c>
      <c r="Q19" s="65">
        <v>1.4200000000000001E-2</v>
      </c>
      <c r="R19" s="66" t="s">
        <v>113</v>
      </c>
      <c r="S19" s="67">
        <f t="shared" si="2"/>
        <v>0</v>
      </c>
      <c r="T19" s="67">
        <f t="shared" si="3"/>
        <v>0</v>
      </c>
      <c r="U19" s="67"/>
      <c r="V19" s="54" t="s">
        <v>78</v>
      </c>
    </row>
    <row r="20" spans="1:22" ht="30" customHeight="1" x14ac:dyDescent="0.15">
      <c r="A20" s="216"/>
      <c r="B20" s="189" t="s">
        <v>45</v>
      </c>
      <c r="C20" s="189"/>
      <c r="D20" s="3" t="s">
        <v>79</v>
      </c>
      <c r="E20" s="2" t="s">
        <v>41</v>
      </c>
      <c r="F20" s="125"/>
      <c r="G20" s="172" t="str">
        <f t="shared" si="0"/>
        <v xml:space="preserve"> </v>
      </c>
      <c r="H20" s="181"/>
      <c r="I20" s="125"/>
      <c r="J20" s="172" t="str">
        <f t="shared" si="5"/>
        <v xml:space="preserve"> </v>
      </c>
      <c r="K20" s="181"/>
      <c r="L20" s="125"/>
      <c r="M20" s="172" t="str">
        <f t="shared" si="4"/>
        <v xml:space="preserve"> </v>
      </c>
      <c r="N20" s="173"/>
      <c r="O20" s="78">
        <v>54.6</v>
      </c>
      <c r="P20" s="36" t="s">
        <v>74</v>
      </c>
      <c r="Q20" s="65">
        <v>1.35E-2</v>
      </c>
      <c r="R20" s="66" t="s">
        <v>113</v>
      </c>
      <c r="S20" s="67">
        <f t="shared" si="2"/>
        <v>0</v>
      </c>
      <c r="T20" s="67">
        <f t="shared" si="3"/>
        <v>0</v>
      </c>
      <c r="U20" s="67"/>
      <c r="V20" s="53" t="s">
        <v>79</v>
      </c>
    </row>
    <row r="21" spans="1:22" ht="30" customHeight="1" x14ac:dyDescent="0.15">
      <c r="A21" s="216"/>
      <c r="B21" s="189"/>
      <c r="C21" s="189"/>
      <c r="D21" s="3" t="s">
        <v>80</v>
      </c>
      <c r="E21" s="2" t="s">
        <v>44</v>
      </c>
      <c r="F21" s="125"/>
      <c r="G21" s="172" t="str">
        <f t="shared" si="0"/>
        <v xml:space="preserve"> </v>
      </c>
      <c r="H21" s="181"/>
      <c r="I21" s="125"/>
      <c r="J21" s="172" t="str">
        <f t="shared" si="5"/>
        <v xml:space="preserve"> </v>
      </c>
      <c r="K21" s="181"/>
      <c r="L21" s="125"/>
      <c r="M21" s="172" t="str">
        <f t="shared" si="4"/>
        <v xml:space="preserve"> </v>
      </c>
      <c r="N21" s="173"/>
      <c r="O21" s="78">
        <v>43.5</v>
      </c>
      <c r="P21" s="36" t="s">
        <v>75</v>
      </c>
      <c r="Q21" s="65">
        <v>1.3899999999999999E-2</v>
      </c>
      <c r="R21" s="66" t="s">
        <v>113</v>
      </c>
      <c r="S21" s="67">
        <f t="shared" si="2"/>
        <v>0</v>
      </c>
      <c r="T21" s="67">
        <f t="shared" si="3"/>
        <v>0</v>
      </c>
      <c r="U21" s="67"/>
      <c r="V21" s="53" t="s">
        <v>80</v>
      </c>
    </row>
    <row r="22" spans="1:22" ht="14.25" x14ac:dyDescent="0.15">
      <c r="A22" s="216"/>
      <c r="B22" s="189" t="s">
        <v>46</v>
      </c>
      <c r="C22" s="189"/>
      <c r="D22" s="2" t="s">
        <v>47</v>
      </c>
      <c r="E22" s="2" t="s">
        <v>41</v>
      </c>
      <c r="F22" s="124"/>
      <c r="G22" s="172" t="str">
        <f t="shared" si="0"/>
        <v xml:space="preserve"> </v>
      </c>
      <c r="H22" s="218"/>
      <c r="I22" s="124"/>
      <c r="J22" s="172" t="str">
        <f t="shared" si="5"/>
        <v xml:space="preserve"> </v>
      </c>
      <c r="K22" s="181"/>
      <c r="L22" s="124"/>
      <c r="M22" s="172" t="str">
        <f t="shared" si="4"/>
        <v xml:space="preserve"> </v>
      </c>
      <c r="N22" s="173"/>
      <c r="O22" s="116">
        <v>29</v>
      </c>
      <c r="P22" s="36" t="s">
        <v>74</v>
      </c>
      <c r="Q22" s="65">
        <v>2.4500000000000001E-2</v>
      </c>
      <c r="R22" s="66" t="s">
        <v>113</v>
      </c>
      <c r="S22" s="67">
        <f t="shared" si="2"/>
        <v>0</v>
      </c>
      <c r="T22" s="67">
        <f t="shared" si="3"/>
        <v>0</v>
      </c>
      <c r="U22" s="67"/>
      <c r="V22" s="55" t="s">
        <v>47</v>
      </c>
    </row>
    <row r="23" spans="1:22" ht="14.25" x14ac:dyDescent="0.15">
      <c r="A23" s="216"/>
      <c r="B23" s="189"/>
      <c r="C23" s="189"/>
      <c r="D23" s="2" t="s">
        <v>48</v>
      </c>
      <c r="E23" s="2" t="s">
        <v>41</v>
      </c>
      <c r="F23" s="124"/>
      <c r="G23" s="208" t="str">
        <f t="shared" si="0"/>
        <v xml:space="preserve"> </v>
      </c>
      <c r="H23" s="209"/>
      <c r="I23" s="124"/>
      <c r="J23" s="172" t="str">
        <f t="shared" si="5"/>
        <v xml:space="preserve"> </v>
      </c>
      <c r="K23" s="181"/>
      <c r="L23" s="124"/>
      <c r="M23" s="172" t="str">
        <f t="shared" si="4"/>
        <v xml:space="preserve"> </v>
      </c>
      <c r="N23" s="173"/>
      <c r="O23" s="78">
        <v>25.7</v>
      </c>
      <c r="P23" s="36" t="s">
        <v>74</v>
      </c>
      <c r="Q23" s="65">
        <v>2.47E-2</v>
      </c>
      <c r="R23" s="66" t="s">
        <v>113</v>
      </c>
      <c r="S23" s="67">
        <f t="shared" si="2"/>
        <v>0</v>
      </c>
      <c r="T23" s="67">
        <f t="shared" si="3"/>
        <v>0</v>
      </c>
      <c r="U23" s="67"/>
      <c r="V23" s="55" t="s">
        <v>48</v>
      </c>
    </row>
    <row r="24" spans="1:22" ht="14.25" x14ac:dyDescent="0.15">
      <c r="A24" s="216"/>
      <c r="B24" s="189"/>
      <c r="C24" s="189"/>
      <c r="D24" s="2" t="s">
        <v>49</v>
      </c>
      <c r="E24" s="2" t="s">
        <v>41</v>
      </c>
      <c r="F24" s="124"/>
      <c r="G24" s="208" t="str">
        <f t="shared" si="0"/>
        <v xml:space="preserve"> </v>
      </c>
      <c r="H24" s="209"/>
      <c r="I24" s="124"/>
      <c r="J24" s="172" t="str">
        <f t="shared" ref="J24:J35" si="6">IF(I24*O24=0," ",ROUND(I24*O24,0))</f>
        <v xml:space="preserve"> </v>
      </c>
      <c r="K24" s="181"/>
      <c r="L24" s="124"/>
      <c r="M24" s="172" t="str">
        <f t="shared" si="4"/>
        <v xml:space="preserve"> </v>
      </c>
      <c r="N24" s="173"/>
      <c r="O24" s="78">
        <v>26.9</v>
      </c>
      <c r="P24" s="36" t="s">
        <v>74</v>
      </c>
      <c r="Q24" s="65">
        <v>2.5499999999999998E-2</v>
      </c>
      <c r="R24" s="66" t="s">
        <v>113</v>
      </c>
      <c r="S24" s="67">
        <f t="shared" si="2"/>
        <v>0</v>
      </c>
      <c r="T24" s="67">
        <f t="shared" si="3"/>
        <v>0</v>
      </c>
      <c r="U24" s="67"/>
      <c r="V24" s="55" t="s">
        <v>49</v>
      </c>
    </row>
    <row r="25" spans="1:22" ht="14.25" x14ac:dyDescent="0.15">
      <c r="A25" s="216"/>
      <c r="B25" s="189" t="s">
        <v>50</v>
      </c>
      <c r="C25" s="189"/>
      <c r="D25" s="189"/>
      <c r="E25" s="2" t="s">
        <v>41</v>
      </c>
      <c r="F25" s="124"/>
      <c r="G25" s="208" t="str">
        <f t="shared" si="0"/>
        <v xml:space="preserve"> </v>
      </c>
      <c r="H25" s="209"/>
      <c r="I25" s="124"/>
      <c r="J25" s="172" t="str">
        <f t="shared" si="6"/>
        <v xml:space="preserve"> </v>
      </c>
      <c r="K25" s="181"/>
      <c r="L25" s="124"/>
      <c r="M25" s="172" t="str">
        <f t="shared" si="4"/>
        <v xml:space="preserve"> </v>
      </c>
      <c r="N25" s="173"/>
      <c r="O25" s="78">
        <v>29.4</v>
      </c>
      <c r="P25" s="36" t="s">
        <v>74</v>
      </c>
      <c r="Q25" s="65">
        <v>2.9399999999999999E-2</v>
      </c>
      <c r="R25" s="66" t="s">
        <v>113</v>
      </c>
      <c r="S25" s="67">
        <f t="shared" si="2"/>
        <v>0</v>
      </c>
      <c r="T25" s="67">
        <f t="shared" si="3"/>
        <v>0</v>
      </c>
      <c r="U25" s="67"/>
      <c r="V25" s="57" t="s">
        <v>50</v>
      </c>
    </row>
    <row r="26" spans="1:22" ht="14.25" x14ac:dyDescent="0.15">
      <c r="A26" s="216"/>
      <c r="B26" s="189" t="s">
        <v>51</v>
      </c>
      <c r="C26" s="189"/>
      <c r="D26" s="189"/>
      <c r="E26" s="2" t="s">
        <v>41</v>
      </c>
      <c r="F26" s="124"/>
      <c r="G26" s="208" t="str">
        <f t="shared" si="0"/>
        <v xml:space="preserve"> </v>
      </c>
      <c r="H26" s="209"/>
      <c r="I26" s="124"/>
      <c r="J26" s="172" t="str">
        <f t="shared" si="6"/>
        <v xml:space="preserve"> </v>
      </c>
      <c r="K26" s="181"/>
      <c r="L26" s="124"/>
      <c r="M26" s="172" t="str">
        <f t="shared" si="4"/>
        <v xml:space="preserve"> </v>
      </c>
      <c r="N26" s="173"/>
      <c r="O26" s="78">
        <v>37.299999999999997</v>
      </c>
      <c r="P26" s="36" t="s">
        <v>74</v>
      </c>
      <c r="Q26" s="65">
        <v>2.0899999999999998E-2</v>
      </c>
      <c r="R26" s="66" t="s">
        <v>113</v>
      </c>
      <c r="S26" s="67">
        <f t="shared" si="2"/>
        <v>0</v>
      </c>
      <c r="T26" s="67">
        <f t="shared" si="3"/>
        <v>0</v>
      </c>
      <c r="U26" s="67"/>
      <c r="V26" s="57" t="s">
        <v>51</v>
      </c>
    </row>
    <row r="27" spans="1:22" ht="14.25" x14ac:dyDescent="0.15">
      <c r="A27" s="216"/>
      <c r="B27" s="189" t="s">
        <v>52</v>
      </c>
      <c r="C27" s="189"/>
      <c r="D27" s="189"/>
      <c r="E27" s="2" t="s">
        <v>44</v>
      </c>
      <c r="F27" s="124"/>
      <c r="G27" s="208" t="str">
        <f t="shared" si="0"/>
        <v xml:space="preserve"> </v>
      </c>
      <c r="H27" s="209"/>
      <c r="I27" s="124"/>
      <c r="J27" s="172" t="str">
        <f t="shared" si="6"/>
        <v xml:space="preserve"> </v>
      </c>
      <c r="K27" s="181"/>
      <c r="L27" s="124"/>
      <c r="M27" s="172" t="str">
        <f t="shared" si="4"/>
        <v xml:space="preserve"> </v>
      </c>
      <c r="N27" s="173"/>
      <c r="O27" s="78">
        <v>21.1</v>
      </c>
      <c r="P27" s="36" t="s">
        <v>75</v>
      </c>
      <c r="Q27" s="65">
        <v>1.0999999999999999E-2</v>
      </c>
      <c r="R27" s="66" t="s">
        <v>113</v>
      </c>
      <c r="S27" s="67">
        <f t="shared" si="2"/>
        <v>0</v>
      </c>
      <c r="T27" s="67">
        <f t="shared" si="3"/>
        <v>0</v>
      </c>
      <c r="U27" s="67"/>
      <c r="V27" s="57" t="s">
        <v>52</v>
      </c>
    </row>
    <row r="28" spans="1:22" ht="14.25" x14ac:dyDescent="0.15">
      <c r="A28" s="216"/>
      <c r="B28" s="189" t="s">
        <v>53</v>
      </c>
      <c r="C28" s="189"/>
      <c r="D28" s="189"/>
      <c r="E28" s="2" t="s">
        <v>44</v>
      </c>
      <c r="F28" s="124"/>
      <c r="G28" s="208" t="str">
        <f t="shared" si="0"/>
        <v xml:space="preserve"> </v>
      </c>
      <c r="H28" s="209"/>
      <c r="I28" s="124"/>
      <c r="J28" s="172" t="str">
        <f t="shared" si="6"/>
        <v xml:space="preserve"> </v>
      </c>
      <c r="K28" s="181"/>
      <c r="L28" s="124"/>
      <c r="M28" s="172" t="str">
        <f t="shared" si="4"/>
        <v xml:space="preserve"> </v>
      </c>
      <c r="N28" s="173"/>
      <c r="O28" s="78">
        <v>3.41</v>
      </c>
      <c r="P28" s="36" t="s">
        <v>75</v>
      </c>
      <c r="Q28" s="65">
        <v>2.63E-2</v>
      </c>
      <c r="R28" s="66" t="s">
        <v>113</v>
      </c>
      <c r="S28" s="67">
        <f t="shared" si="2"/>
        <v>0</v>
      </c>
      <c r="T28" s="67">
        <f t="shared" si="3"/>
        <v>0</v>
      </c>
      <c r="U28" s="67"/>
      <c r="V28" s="57" t="s">
        <v>53</v>
      </c>
    </row>
    <row r="29" spans="1:22" ht="14.25" x14ac:dyDescent="0.15">
      <c r="A29" s="216"/>
      <c r="B29" s="189" t="s">
        <v>54</v>
      </c>
      <c r="C29" s="189"/>
      <c r="D29" s="189"/>
      <c r="E29" s="2" t="s">
        <v>44</v>
      </c>
      <c r="F29" s="124"/>
      <c r="G29" s="208" t="str">
        <f t="shared" si="0"/>
        <v xml:space="preserve"> </v>
      </c>
      <c r="H29" s="209"/>
      <c r="I29" s="124"/>
      <c r="J29" s="172" t="str">
        <f t="shared" si="6"/>
        <v xml:space="preserve"> </v>
      </c>
      <c r="K29" s="181"/>
      <c r="L29" s="124"/>
      <c r="M29" s="172" t="str">
        <f t="shared" si="4"/>
        <v xml:space="preserve"> </v>
      </c>
      <c r="N29" s="173"/>
      <c r="O29" s="78">
        <v>8.41</v>
      </c>
      <c r="P29" s="36" t="s">
        <v>75</v>
      </c>
      <c r="Q29" s="65">
        <v>3.8399999999999997E-2</v>
      </c>
      <c r="R29" s="66" t="s">
        <v>113</v>
      </c>
      <c r="S29" s="67">
        <f t="shared" si="2"/>
        <v>0</v>
      </c>
      <c r="T29" s="67">
        <f t="shared" si="3"/>
        <v>0</v>
      </c>
      <c r="U29" s="67"/>
      <c r="V29" s="57" t="s">
        <v>54</v>
      </c>
    </row>
    <row r="30" spans="1:22" ht="14.25" x14ac:dyDescent="0.15">
      <c r="A30" s="216"/>
      <c r="B30" s="262" t="s">
        <v>99</v>
      </c>
      <c r="C30" s="189" t="s">
        <v>55</v>
      </c>
      <c r="D30" s="189"/>
      <c r="E30" s="2" t="s">
        <v>44</v>
      </c>
      <c r="F30" s="124"/>
      <c r="G30" s="208" t="str">
        <f t="shared" si="0"/>
        <v xml:space="preserve"> </v>
      </c>
      <c r="H30" s="209"/>
      <c r="I30" s="124"/>
      <c r="J30" s="172" t="str">
        <f>IF(I30*O30=0," ",ROUND(I30*O30,0))</f>
        <v xml:space="preserve"> </v>
      </c>
      <c r="K30" s="181"/>
      <c r="L30" s="124"/>
      <c r="M30" s="172" t="str">
        <f t="shared" si="4"/>
        <v xml:space="preserve"> </v>
      </c>
      <c r="N30" s="173"/>
      <c r="O30" s="101">
        <v>44.8</v>
      </c>
      <c r="P30" s="36" t="s">
        <v>75</v>
      </c>
      <c r="Q30" s="65">
        <v>1.3599999999999999E-2</v>
      </c>
      <c r="R30" s="66" t="s">
        <v>113</v>
      </c>
      <c r="S30" s="67">
        <f t="shared" si="2"/>
        <v>0</v>
      </c>
      <c r="T30" s="67">
        <f t="shared" si="3"/>
        <v>0</v>
      </c>
      <c r="U30" s="67"/>
      <c r="V30" s="57" t="s">
        <v>55</v>
      </c>
    </row>
    <row r="31" spans="1:22" ht="14.25" x14ac:dyDescent="0.15">
      <c r="A31" s="216"/>
      <c r="B31" s="263"/>
      <c r="C31" s="199" t="s">
        <v>56</v>
      </c>
      <c r="D31" s="199"/>
      <c r="E31" s="113"/>
      <c r="F31" s="124"/>
      <c r="G31" s="208" t="str">
        <f>IF(F31*O31=0," ",ROUND(F31*O31,0))</f>
        <v xml:space="preserve"> </v>
      </c>
      <c r="H31" s="209"/>
      <c r="I31" s="124"/>
      <c r="J31" s="172" t="str">
        <f>IF(I31*O31=0," ",ROUND(I31*O31,0))</f>
        <v xml:space="preserve"> </v>
      </c>
      <c r="K31" s="181"/>
      <c r="L31" s="124"/>
      <c r="M31" s="172" t="str">
        <f t="shared" si="4"/>
        <v xml:space="preserve"> </v>
      </c>
      <c r="N31" s="173"/>
      <c r="O31" s="102"/>
      <c r="P31" s="37"/>
      <c r="Q31" s="68"/>
      <c r="R31" s="66" t="s">
        <v>113</v>
      </c>
      <c r="S31" s="67">
        <f t="shared" si="2"/>
        <v>0</v>
      </c>
      <c r="T31" s="67">
        <f t="shared" si="3"/>
        <v>0</v>
      </c>
      <c r="U31" s="67"/>
      <c r="V31" s="57" t="s">
        <v>56</v>
      </c>
    </row>
    <row r="32" spans="1:22" ht="14.25" x14ac:dyDescent="0.15">
      <c r="A32" s="216"/>
      <c r="B32" s="189" t="s">
        <v>57</v>
      </c>
      <c r="C32" s="189"/>
      <c r="D32" s="189"/>
      <c r="E32" s="2" t="s">
        <v>88</v>
      </c>
      <c r="F32" s="124"/>
      <c r="G32" s="208" t="str">
        <f t="shared" si="0"/>
        <v xml:space="preserve"> </v>
      </c>
      <c r="H32" s="209"/>
      <c r="I32" s="124"/>
      <c r="J32" s="172" t="str">
        <f>IF(I32*O32=0," ",ROUND(I32*O32,0))</f>
        <v xml:space="preserve"> </v>
      </c>
      <c r="K32" s="181"/>
      <c r="L32" s="124"/>
      <c r="M32" s="172" t="str">
        <f t="shared" si="4"/>
        <v xml:space="preserve"> </v>
      </c>
      <c r="N32" s="173"/>
      <c r="O32" s="79">
        <v>1.02</v>
      </c>
      <c r="P32" s="36" t="s">
        <v>76</v>
      </c>
      <c r="Q32" s="69">
        <v>0.06</v>
      </c>
      <c r="R32" s="66" t="s">
        <v>114</v>
      </c>
      <c r="S32" s="67">
        <f>IF(F32=" ",0,F32*Q32)</f>
        <v>0</v>
      </c>
      <c r="T32" s="67">
        <f>IF(J32=" ",0,J32*Q32)</f>
        <v>0</v>
      </c>
      <c r="U32" s="67"/>
      <c r="V32" s="57" t="s">
        <v>57</v>
      </c>
    </row>
    <row r="33" spans="1:22" ht="14.25" x14ac:dyDescent="0.15">
      <c r="A33" s="216"/>
      <c r="B33" s="189" t="s">
        <v>58</v>
      </c>
      <c r="C33" s="189"/>
      <c r="D33" s="189"/>
      <c r="E33" s="2" t="s">
        <v>88</v>
      </c>
      <c r="F33" s="124"/>
      <c r="G33" s="208" t="str">
        <f t="shared" si="0"/>
        <v xml:space="preserve"> </v>
      </c>
      <c r="H33" s="209"/>
      <c r="I33" s="124"/>
      <c r="J33" s="172" t="str">
        <f t="shared" si="6"/>
        <v xml:space="preserve"> </v>
      </c>
      <c r="K33" s="181"/>
      <c r="L33" s="124"/>
      <c r="M33" s="172" t="str">
        <f t="shared" si="4"/>
        <v xml:space="preserve"> </v>
      </c>
      <c r="N33" s="173"/>
      <c r="O33" s="78">
        <v>1.36</v>
      </c>
      <c r="P33" s="36" t="s">
        <v>76</v>
      </c>
      <c r="Q33" s="69">
        <v>5.7000000000000002E-2</v>
      </c>
      <c r="R33" s="66" t="s">
        <v>114</v>
      </c>
      <c r="S33" s="67">
        <f t="shared" ref="S33:S35" si="7">IF(F33=" ",0,F33*Q33)</f>
        <v>0</v>
      </c>
      <c r="T33" s="67">
        <f>IF(J33=" ",0,J33*Q33)</f>
        <v>0</v>
      </c>
      <c r="U33" s="67"/>
      <c r="V33" s="57" t="s">
        <v>58</v>
      </c>
    </row>
    <row r="34" spans="1:22" ht="14.25" x14ac:dyDescent="0.15">
      <c r="A34" s="216"/>
      <c r="B34" s="189" t="s">
        <v>59</v>
      </c>
      <c r="C34" s="189"/>
      <c r="D34" s="189"/>
      <c r="E34" s="2" t="s">
        <v>88</v>
      </c>
      <c r="F34" s="124"/>
      <c r="G34" s="208" t="str">
        <f t="shared" si="0"/>
        <v xml:space="preserve"> </v>
      </c>
      <c r="H34" s="209"/>
      <c r="I34" s="124"/>
      <c r="J34" s="172" t="str">
        <f t="shared" si="6"/>
        <v xml:space="preserve"> </v>
      </c>
      <c r="K34" s="181"/>
      <c r="L34" s="124"/>
      <c r="M34" s="172" t="str">
        <f t="shared" si="4"/>
        <v xml:space="preserve"> </v>
      </c>
      <c r="N34" s="173"/>
      <c r="O34" s="78">
        <v>1.36</v>
      </c>
      <c r="P34" s="36" t="s">
        <v>76</v>
      </c>
      <c r="Q34" s="69">
        <v>5.7000000000000002E-2</v>
      </c>
      <c r="R34" s="66" t="s">
        <v>114</v>
      </c>
      <c r="S34" s="67">
        <f t="shared" si="7"/>
        <v>0</v>
      </c>
      <c r="T34" s="67">
        <f>IF(J34=" ",0,J34*Q34)</f>
        <v>0</v>
      </c>
      <c r="U34" s="67"/>
      <c r="V34" s="57" t="s">
        <v>59</v>
      </c>
    </row>
    <row r="35" spans="1:22" ht="14.25" x14ac:dyDescent="0.15">
      <c r="A35" s="216"/>
      <c r="B35" s="189" t="s">
        <v>60</v>
      </c>
      <c r="C35" s="189"/>
      <c r="D35" s="189"/>
      <c r="E35" s="2" t="s">
        <v>88</v>
      </c>
      <c r="F35" s="124"/>
      <c r="G35" s="208" t="str">
        <f t="shared" si="0"/>
        <v xml:space="preserve"> </v>
      </c>
      <c r="H35" s="209"/>
      <c r="I35" s="124"/>
      <c r="J35" s="172" t="str">
        <f t="shared" si="6"/>
        <v xml:space="preserve"> </v>
      </c>
      <c r="K35" s="181"/>
      <c r="L35" s="124"/>
      <c r="M35" s="172" t="str">
        <f t="shared" si="4"/>
        <v xml:space="preserve"> </v>
      </c>
      <c r="N35" s="173"/>
      <c r="O35" s="78">
        <v>1.36</v>
      </c>
      <c r="P35" s="36" t="s">
        <v>76</v>
      </c>
      <c r="Q35" s="69">
        <v>5.7000000000000002E-2</v>
      </c>
      <c r="R35" s="66" t="s">
        <v>114</v>
      </c>
      <c r="S35" s="67">
        <f t="shared" si="7"/>
        <v>0</v>
      </c>
      <c r="T35" s="67">
        <f>IF(J35=" ",0,J35*Q35)</f>
        <v>0</v>
      </c>
      <c r="U35" s="67"/>
      <c r="V35" s="57" t="s">
        <v>60</v>
      </c>
    </row>
    <row r="36" spans="1:22" ht="14.25" x14ac:dyDescent="0.15">
      <c r="A36" s="216"/>
      <c r="B36" s="189" t="s">
        <v>131</v>
      </c>
      <c r="C36" s="189"/>
      <c r="D36" s="189"/>
      <c r="E36" s="2" t="s">
        <v>88</v>
      </c>
      <c r="F36" s="16"/>
      <c r="G36" s="174">
        <f>IF(ISERROR(SUM(G8:G35)),"",SUM(G8:G35))</f>
        <v>0</v>
      </c>
      <c r="H36" s="175"/>
      <c r="I36" s="16"/>
      <c r="J36" s="174" t="str">
        <f>IF(SUM(J8:J35)=0,"",SUM(J8:J35))</f>
        <v/>
      </c>
      <c r="K36" s="175"/>
      <c r="L36" s="17"/>
      <c r="M36" s="174" t="str">
        <f>IF(SUM(M8:M35)=0,"",SUM(M8:M35))</f>
        <v/>
      </c>
      <c r="N36" s="175"/>
      <c r="O36" s="80"/>
      <c r="P36" s="37"/>
      <c r="Q36" s="65"/>
      <c r="R36" s="65"/>
      <c r="S36" s="70">
        <f>SUM(S8:S35)</f>
        <v>0</v>
      </c>
      <c r="T36" s="70">
        <f>SUM(T8:T35)</f>
        <v>0</v>
      </c>
      <c r="U36" s="65"/>
      <c r="V36" s="57" t="s">
        <v>61</v>
      </c>
    </row>
    <row r="37" spans="1:22" ht="15" customHeight="1" x14ac:dyDescent="0.15">
      <c r="A37" s="217"/>
      <c r="B37" s="259" t="s">
        <v>129</v>
      </c>
      <c r="C37" s="260"/>
      <c r="D37" s="260"/>
      <c r="E37" s="260"/>
      <c r="F37" s="261"/>
      <c r="G37" s="91"/>
      <c r="H37" s="90">
        <f>IF(ISERROR(G36*0.0258),"",G36*0.0258)</f>
        <v>0</v>
      </c>
      <c r="I37" s="16"/>
      <c r="J37" s="182" t="str">
        <f>IF(ISERROR(J36*0.0258),"",J36*0.0258)</f>
        <v/>
      </c>
      <c r="K37" s="183"/>
      <c r="L37" s="20"/>
      <c r="M37" s="182" t="str">
        <f>IF(ISERROR(M36*0.0258),"",M36*0.0258)</f>
        <v/>
      </c>
      <c r="N37" s="238"/>
      <c r="O37" s="81"/>
      <c r="P37" s="36"/>
      <c r="Q37" s="36"/>
      <c r="R37" s="36"/>
      <c r="S37" s="36"/>
      <c r="T37" s="36"/>
      <c r="U37" s="36"/>
      <c r="V37" s="34"/>
    </row>
    <row r="38" spans="1:22" ht="14.25" customHeight="1" x14ac:dyDescent="0.15">
      <c r="A38" s="176" t="s">
        <v>62</v>
      </c>
      <c r="B38" s="189" t="s">
        <v>63</v>
      </c>
      <c r="C38" s="189"/>
      <c r="D38" s="2" t="s">
        <v>64</v>
      </c>
      <c r="E38" s="2" t="s">
        <v>89</v>
      </c>
      <c r="F38" s="99"/>
      <c r="G38" s="213" t="str">
        <f>IF(F38*O38=0," ",ROUND(F38*O38,0))</f>
        <v xml:space="preserve"> </v>
      </c>
      <c r="H38" s="214"/>
      <c r="I38" s="16"/>
      <c r="J38" s="179"/>
      <c r="K38" s="180"/>
      <c r="L38" s="99"/>
      <c r="M38" s="172" t="str">
        <f>IF(L38*O38=0," ",ROUND(L38*O38,0))</f>
        <v xml:space="preserve"> </v>
      </c>
      <c r="N38" s="173"/>
      <c r="O38" s="79">
        <v>9.9700000000000006</v>
      </c>
      <c r="P38" s="36" t="s">
        <v>77</v>
      </c>
      <c r="Q38" s="115">
        <v>0.45700000000000002</v>
      </c>
      <c r="R38" s="66" t="s">
        <v>106</v>
      </c>
      <c r="S38" s="67">
        <f>IF(F38=" ",0,F38*Q38)</f>
        <v>0</v>
      </c>
      <c r="T38" s="67">
        <f>IF(I38=" ",0,I38*Q38)</f>
        <v>0</v>
      </c>
      <c r="U38" s="67"/>
      <c r="V38" s="55" t="s">
        <v>64</v>
      </c>
    </row>
    <row r="39" spans="1:22" ht="14.25" x14ac:dyDescent="0.15">
      <c r="A39" s="177"/>
      <c r="B39" s="189"/>
      <c r="C39" s="189"/>
      <c r="D39" s="2" t="s">
        <v>65</v>
      </c>
      <c r="E39" s="2" t="s">
        <v>89</v>
      </c>
      <c r="F39" s="99"/>
      <c r="G39" s="208" t="str">
        <f>IF(F39*O39=0," ",ROUND(F39*O39,0))</f>
        <v xml:space="preserve"> </v>
      </c>
      <c r="H39" s="209"/>
      <c r="I39" s="16"/>
      <c r="J39" s="179"/>
      <c r="K39" s="180"/>
      <c r="L39" s="99"/>
      <c r="M39" s="172" t="str">
        <f>IF(L39*O39=0," ",ROUND(L39*O39,0))</f>
        <v xml:space="preserve"> </v>
      </c>
      <c r="N39" s="173"/>
      <c r="O39" s="79">
        <v>9.2799999999999994</v>
      </c>
      <c r="P39" s="36" t="s">
        <v>77</v>
      </c>
      <c r="Q39" s="115">
        <v>0.45700000000000002</v>
      </c>
      <c r="R39" s="66" t="s">
        <v>106</v>
      </c>
      <c r="S39" s="67">
        <f>IF(F39=" ",0,F39*Q39)</f>
        <v>0</v>
      </c>
      <c r="T39" s="67">
        <f>IF(I39=" ",0,I39*Q39)</f>
        <v>0</v>
      </c>
      <c r="U39" s="67"/>
      <c r="V39" s="55" t="s">
        <v>65</v>
      </c>
    </row>
    <row r="40" spans="1:22" ht="14.25" x14ac:dyDescent="0.15">
      <c r="A40" s="177"/>
      <c r="B40" s="189" t="s">
        <v>66</v>
      </c>
      <c r="C40" s="189"/>
      <c r="D40" s="2" t="s">
        <v>67</v>
      </c>
      <c r="E40" s="2" t="s">
        <v>89</v>
      </c>
      <c r="F40" s="99"/>
      <c r="G40" s="208" t="str">
        <f>IF(F40*O40=0," ",ROUND(F40*O40,0))</f>
        <v xml:space="preserve"> </v>
      </c>
      <c r="H40" s="209"/>
      <c r="I40" s="16"/>
      <c r="J40" s="179"/>
      <c r="K40" s="180"/>
      <c r="L40" s="99"/>
      <c r="M40" s="172" t="str">
        <f>IF(L40*O40=0," ",ROUND(L40*O40,0))</f>
        <v xml:space="preserve"> </v>
      </c>
      <c r="N40" s="173"/>
      <c r="O40" s="79">
        <v>9.76</v>
      </c>
      <c r="P40" s="36" t="s">
        <v>77</v>
      </c>
      <c r="Q40" s="128">
        <v>0.45700000000000002</v>
      </c>
      <c r="R40" s="66" t="s">
        <v>106</v>
      </c>
      <c r="S40" s="67">
        <f>IF(F40=" ",0,F40*Q40)</f>
        <v>0</v>
      </c>
      <c r="T40" s="67">
        <f>IF(I40=" ",0,I40*Q40)</f>
        <v>0</v>
      </c>
      <c r="U40" s="67"/>
      <c r="V40" s="55" t="s">
        <v>67</v>
      </c>
    </row>
    <row r="41" spans="1:22" ht="14.25" x14ac:dyDescent="0.15">
      <c r="A41" s="177"/>
      <c r="B41" s="189"/>
      <c r="C41" s="189"/>
      <c r="D41" s="2" t="s">
        <v>68</v>
      </c>
      <c r="E41" s="2" t="s">
        <v>89</v>
      </c>
      <c r="F41" s="100"/>
      <c r="G41" s="179"/>
      <c r="H41" s="180"/>
      <c r="I41" s="99"/>
      <c r="J41" s="208" t="str">
        <f>IF(I41*40=0," ",ROUND(I41*O41,0))</f>
        <v xml:space="preserve"> </v>
      </c>
      <c r="K41" s="209"/>
      <c r="L41" s="99"/>
      <c r="M41" s="172" t="str">
        <f>IF(L41*O41=0," ",ROUND(L41*O41,0))</f>
        <v xml:space="preserve"> </v>
      </c>
      <c r="N41" s="173"/>
      <c r="O41" s="79">
        <v>9.76</v>
      </c>
      <c r="P41" s="36" t="s">
        <v>77</v>
      </c>
      <c r="Q41" s="71"/>
      <c r="R41" s="66" t="s">
        <v>106</v>
      </c>
      <c r="S41" s="67">
        <f>IF(F41=" ",0,F41*Q41)</f>
        <v>0</v>
      </c>
      <c r="T41" s="67">
        <f>IF(I41=" ",0,I41*Q41)</f>
        <v>0</v>
      </c>
      <c r="U41" s="72"/>
      <c r="V41" s="55" t="s">
        <v>68</v>
      </c>
    </row>
    <row r="42" spans="1:22" ht="14.25" x14ac:dyDescent="0.15">
      <c r="A42" s="178"/>
      <c r="B42" s="191" t="s">
        <v>130</v>
      </c>
      <c r="C42" s="191"/>
      <c r="D42" s="191"/>
      <c r="E42" s="2" t="s">
        <v>90</v>
      </c>
      <c r="F42" s="18" t="str">
        <f>IF(SUM(F38:F41)=0,"",SUM(F38:F41))</f>
        <v/>
      </c>
      <c r="G42" s="211" t="str">
        <f>IF(SUM(G38:H41)=0," ",SUM(G38:H41))</f>
        <v xml:space="preserve"> </v>
      </c>
      <c r="H42" s="212"/>
      <c r="I42" s="19" t="str">
        <f>IF(SUM(I38:I41)=0,"",SUM(I38:I41))</f>
        <v/>
      </c>
      <c r="J42" s="211" t="str">
        <f>IF(SUM(J38:K41)=0," ",SUM(J38:K41))</f>
        <v xml:space="preserve"> </v>
      </c>
      <c r="K42" s="212"/>
      <c r="L42" s="19" t="str">
        <f>IF(SUM(L38:L41)=0,"",SUM(L38:L41))</f>
        <v/>
      </c>
      <c r="M42" s="211" t="str">
        <f>IF(SUM(M38:N41)=0," ",SUM(M38:N41))</f>
        <v xml:space="preserve"> </v>
      </c>
      <c r="N42" s="239"/>
      <c r="O42" s="78"/>
      <c r="P42" s="36"/>
      <c r="S42" s="73">
        <f>SUM(S38:S41)</f>
        <v>0</v>
      </c>
      <c r="T42" s="73">
        <f>SUM(T38:T41)</f>
        <v>0</v>
      </c>
      <c r="U42" s="73"/>
      <c r="V42" s="56" t="s">
        <v>61</v>
      </c>
    </row>
    <row r="43" spans="1:22" ht="15" customHeight="1" thickBot="1" x14ac:dyDescent="0.2">
      <c r="A43" s="194" t="s">
        <v>140</v>
      </c>
      <c r="B43" s="191"/>
      <c r="C43" s="191"/>
      <c r="D43" s="191"/>
      <c r="E43" s="191"/>
      <c r="F43" s="210"/>
      <c r="G43" s="211" t="str">
        <f>IF(ISERROR(G36+G42),"",G36+G42)</f>
        <v/>
      </c>
      <c r="H43" s="212"/>
      <c r="I43" s="16"/>
      <c r="J43" s="170" t="str">
        <f>IF(SUM(J8:J35)=0,"",SUM(J8:K35,J38:K40))</f>
        <v/>
      </c>
      <c r="K43" s="171"/>
      <c r="L43" s="20"/>
      <c r="M43" s="170" t="str">
        <f>IF(SUM(M8:M35)=0,"",SUM(M8:N35,M38:N40))</f>
        <v/>
      </c>
      <c r="N43" s="171"/>
      <c r="O43" s="82">
        <v>2.58E-2</v>
      </c>
      <c r="P43" s="38" t="s">
        <v>115</v>
      </c>
      <c r="S43" s="74">
        <f>S36+S42</f>
        <v>0</v>
      </c>
      <c r="T43" s="74">
        <f>T36+T42</f>
        <v>0</v>
      </c>
      <c r="V43" s="56" t="s">
        <v>117</v>
      </c>
    </row>
    <row r="44" spans="1:22" ht="15" thickBot="1" x14ac:dyDescent="0.2">
      <c r="A44" s="195" t="s">
        <v>127</v>
      </c>
      <c r="B44" s="192"/>
      <c r="C44" s="192"/>
      <c r="D44" s="192"/>
      <c r="E44" s="192"/>
      <c r="F44" s="234"/>
      <c r="G44" s="83" t="s">
        <v>120</v>
      </c>
      <c r="H44" s="84">
        <f>IF(ISERROR(G43*0.0258),0,G43*0.0258)</f>
        <v>0</v>
      </c>
      <c r="I44" s="85"/>
      <c r="J44" s="83" t="s">
        <v>121</v>
      </c>
      <c r="K44" s="84">
        <f>IF(ISERROR(J43*0.0258),0,J43*0.0258)</f>
        <v>0</v>
      </c>
      <c r="L44" s="86"/>
      <c r="M44" s="83" t="s">
        <v>122</v>
      </c>
      <c r="N44" s="87">
        <f>IF(ISERROR(M43*0.0258),0,M43*0.0258)</f>
        <v>0</v>
      </c>
      <c r="O44" s="81"/>
      <c r="P44" s="36"/>
      <c r="S44" s="75">
        <f>S43-T43</f>
        <v>0</v>
      </c>
      <c r="T44" s="74"/>
    </row>
    <row r="45" spans="1:22" ht="15" thickBot="1" x14ac:dyDescent="0.2">
      <c r="S45" s="76">
        <f>IF(S43&gt;0,ROUND((S43-T43),3-INT(LOG(S43-T43))-1),0)</f>
        <v>0</v>
      </c>
      <c r="V45" s="12" t="s">
        <v>116</v>
      </c>
    </row>
    <row r="46" spans="1:22" x14ac:dyDescent="0.15">
      <c r="A46" s="39" t="s">
        <v>91</v>
      </c>
      <c r="B46" s="22"/>
    </row>
    <row r="47" spans="1:22" x14ac:dyDescent="0.15">
      <c r="A47" s="249"/>
      <c r="B47" s="250"/>
      <c r="C47" s="250"/>
      <c r="D47" s="250"/>
      <c r="E47" s="250"/>
      <c r="F47" s="250"/>
      <c r="G47" s="250"/>
      <c r="H47" s="250"/>
      <c r="I47" s="251"/>
      <c r="J47" s="266" t="s">
        <v>92</v>
      </c>
      <c r="K47" s="267"/>
      <c r="L47" s="246" t="s">
        <v>93</v>
      </c>
      <c r="M47" s="247"/>
      <c r="N47" s="248"/>
      <c r="O47" s="60" t="str">
        <f>IFERROR(G43,2)</f>
        <v/>
      </c>
      <c r="P47" s="59"/>
    </row>
    <row r="48" spans="1:22" ht="17.25" customHeight="1" x14ac:dyDescent="0.15">
      <c r="A48" s="40" t="s">
        <v>100</v>
      </c>
      <c r="B48" s="23"/>
      <c r="C48" s="23"/>
      <c r="D48" s="23"/>
      <c r="E48" s="23"/>
      <c r="F48" s="23"/>
      <c r="G48" s="23"/>
      <c r="H48" s="23"/>
      <c r="I48" s="24"/>
      <c r="J48" s="15" t="s">
        <v>119</v>
      </c>
      <c r="K48" s="269"/>
      <c r="L48" s="252"/>
      <c r="M48" s="253"/>
      <c r="N48" s="254"/>
      <c r="O48" s="60"/>
      <c r="P48" s="59"/>
    </row>
    <row r="49" spans="1:23" ht="17.25" customHeight="1" x14ac:dyDescent="0.15">
      <c r="A49" s="41" t="s">
        <v>166</v>
      </c>
      <c r="B49" s="25"/>
      <c r="C49" s="25"/>
      <c r="D49" s="25"/>
      <c r="E49" s="25"/>
      <c r="F49" s="117"/>
      <c r="G49" s="117"/>
      <c r="H49" s="117"/>
      <c r="I49" s="26"/>
      <c r="J49" s="14"/>
      <c r="K49" s="270"/>
      <c r="L49" s="255"/>
      <c r="M49" s="256"/>
      <c r="N49" s="257"/>
      <c r="O49" s="60"/>
      <c r="P49" s="59"/>
    </row>
    <row r="50" spans="1:23" x14ac:dyDescent="0.15">
      <c r="A50" s="13"/>
    </row>
    <row r="51" spans="1:23" x14ac:dyDescent="0.15">
      <c r="A51" s="249"/>
      <c r="B51" s="250"/>
      <c r="C51" s="250"/>
      <c r="D51" s="250"/>
      <c r="E51" s="250"/>
      <c r="F51" s="250"/>
      <c r="G51" s="250"/>
      <c r="H51" s="250"/>
      <c r="I51" s="250"/>
      <c r="J51" s="266" t="s">
        <v>92</v>
      </c>
      <c r="K51" s="267"/>
      <c r="L51" s="264" t="s">
        <v>93</v>
      </c>
      <c r="M51" s="265"/>
      <c r="N51" s="268"/>
    </row>
    <row r="52" spans="1:23" ht="13.5" customHeight="1" x14ac:dyDescent="0.15">
      <c r="A52" s="264" t="s">
        <v>94</v>
      </c>
      <c r="B52" s="265"/>
      <c r="C52" s="27" t="s">
        <v>95</v>
      </c>
      <c r="D52" s="27"/>
      <c r="E52" s="27"/>
      <c r="F52" s="27"/>
      <c r="G52" s="27"/>
      <c r="H52" s="27"/>
      <c r="I52" s="22"/>
      <c r="J52" s="240">
        <f>IF(K48&gt;0,ROUND((H44-(K44+N44))/K48,4-INT(LOG((H44-(K44+N44))/K48))-1),0)</f>
        <v>0</v>
      </c>
      <c r="K52" s="241"/>
      <c r="L52" s="221"/>
      <c r="M52" s="222"/>
      <c r="N52" s="223"/>
    </row>
    <row r="53" spans="1:23" ht="13.5" customHeight="1" x14ac:dyDescent="0.15">
      <c r="A53" s="42"/>
      <c r="B53" s="22"/>
      <c r="C53" s="22" t="s">
        <v>100</v>
      </c>
      <c r="D53" s="22"/>
      <c r="E53" s="22"/>
      <c r="F53" s="22"/>
      <c r="G53" s="22"/>
      <c r="H53" s="22"/>
      <c r="I53" s="22"/>
      <c r="J53" s="242"/>
      <c r="K53" s="243"/>
      <c r="L53" s="224"/>
      <c r="M53" s="225"/>
      <c r="N53" s="226"/>
    </row>
    <row r="54" spans="1:23" ht="13.5" customHeight="1" x14ac:dyDescent="0.15">
      <c r="A54" s="43" t="s">
        <v>96</v>
      </c>
      <c r="B54" s="25"/>
      <c r="C54" s="25" t="s">
        <v>165</v>
      </c>
      <c r="D54" s="25"/>
      <c r="E54" s="25"/>
      <c r="F54" s="25"/>
      <c r="G54" s="25"/>
      <c r="H54" s="25"/>
      <c r="I54" s="25"/>
      <c r="J54" s="244"/>
      <c r="K54" s="245"/>
      <c r="L54" s="227"/>
      <c r="M54" s="228"/>
      <c r="N54" s="229"/>
    </row>
    <row r="55" spans="1:23" x14ac:dyDescent="0.15">
      <c r="A55" s="44"/>
    </row>
    <row r="56" spans="1:23" ht="39.950000000000003" customHeight="1" x14ac:dyDescent="0.15">
      <c r="A56" s="258" t="s">
        <v>145</v>
      </c>
      <c r="B56" s="258"/>
      <c r="C56" s="258"/>
      <c r="D56" s="258"/>
      <c r="E56" s="258"/>
      <c r="F56" s="258"/>
      <c r="G56" s="258"/>
      <c r="H56" s="258"/>
      <c r="I56" s="258"/>
      <c r="J56" s="258"/>
      <c r="K56" s="258"/>
      <c r="L56" s="258"/>
      <c r="M56" s="258"/>
      <c r="N56" s="258"/>
      <c r="O56" s="92"/>
      <c r="P56" s="95"/>
      <c r="Q56" s="96"/>
      <c r="R56" s="95"/>
      <c r="S56" s="95"/>
      <c r="T56" s="95"/>
      <c r="U56" s="95"/>
      <c r="V56" s="95"/>
      <c r="W56" s="97"/>
    </row>
    <row r="57" spans="1:23" ht="13.5" customHeight="1" x14ac:dyDescent="0.15">
      <c r="A57" s="258" t="s">
        <v>141</v>
      </c>
      <c r="B57" s="258"/>
      <c r="C57" s="258"/>
      <c r="D57" s="258"/>
      <c r="E57" s="258"/>
      <c r="F57" s="258"/>
      <c r="G57" s="258"/>
      <c r="H57" s="258"/>
      <c r="I57" s="258"/>
      <c r="J57" s="258"/>
      <c r="K57" s="258"/>
      <c r="L57" s="258"/>
      <c r="M57" s="258"/>
      <c r="N57" s="258"/>
      <c r="O57" s="92"/>
      <c r="P57" s="95"/>
      <c r="Q57" s="96"/>
      <c r="R57" s="95"/>
      <c r="S57" s="95"/>
      <c r="T57" s="95"/>
      <c r="U57" s="95"/>
      <c r="V57" s="95"/>
      <c r="W57" s="97"/>
    </row>
    <row r="58" spans="1:23" ht="27" customHeight="1" x14ac:dyDescent="0.15">
      <c r="A58" s="258" t="s">
        <v>142</v>
      </c>
      <c r="B58" s="258"/>
      <c r="C58" s="258"/>
      <c r="D58" s="258"/>
      <c r="E58" s="258"/>
      <c r="F58" s="258"/>
      <c r="G58" s="258"/>
      <c r="H58" s="258"/>
      <c r="I58" s="258"/>
      <c r="J58" s="258"/>
      <c r="K58" s="258"/>
      <c r="L58" s="258"/>
      <c r="M58" s="258"/>
      <c r="N58" s="258"/>
      <c r="O58" s="35"/>
      <c r="P58" s="95"/>
      <c r="Q58" s="96"/>
      <c r="R58" s="95"/>
      <c r="S58" s="95"/>
      <c r="T58" s="95"/>
      <c r="U58" s="95"/>
      <c r="V58" s="95"/>
      <c r="W58" s="97"/>
    </row>
    <row r="59" spans="1:23" ht="27" customHeight="1" x14ac:dyDescent="0.15">
      <c r="A59" s="258" t="s">
        <v>143</v>
      </c>
      <c r="B59" s="258"/>
      <c r="C59" s="258"/>
      <c r="D59" s="258"/>
      <c r="E59" s="258"/>
      <c r="F59" s="258"/>
      <c r="G59" s="258"/>
      <c r="H59" s="258"/>
      <c r="I59" s="258"/>
      <c r="J59" s="258"/>
      <c r="K59" s="258"/>
      <c r="L59" s="258"/>
      <c r="M59" s="258"/>
      <c r="N59" s="258"/>
      <c r="O59" s="92"/>
      <c r="P59" s="95"/>
      <c r="Q59" s="96"/>
      <c r="R59" s="95"/>
      <c r="S59" s="95"/>
      <c r="T59" s="95"/>
      <c r="U59" s="95"/>
      <c r="V59" s="95"/>
      <c r="W59" s="97"/>
    </row>
    <row r="60" spans="1:23" ht="95.25" customHeight="1" x14ac:dyDescent="0.15">
      <c r="A60" s="258" t="s">
        <v>146</v>
      </c>
      <c r="B60" s="258"/>
      <c r="C60" s="258"/>
      <c r="D60" s="258"/>
      <c r="E60" s="258"/>
      <c r="F60" s="258"/>
      <c r="G60" s="258"/>
      <c r="H60" s="258"/>
      <c r="I60" s="258"/>
      <c r="J60" s="258"/>
      <c r="K60" s="258"/>
      <c r="L60" s="258"/>
      <c r="M60" s="258"/>
      <c r="N60" s="258"/>
      <c r="O60" s="92"/>
      <c r="P60" s="95" t="s">
        <v>144</v>
      </c>
      <c r="Q60" s="96"/>
      <c r="R60" s="95"/>
      <c r="S60" s="95"/>
      <c r="T60" s="95"/>
      <c r="U60" s="95"/>
      <c r="V60" s="95"/>
      <c r="W60" s="97"/>
    </row>
  </sheetData>
  <mergeCells count="172">
    <mergeCell ref="A56:N56"/>
    <mergeCell ref="A57:N57"/>
    <mergeCell ref="A58:N58"/>
    <mergeCell ref="A59:N59"/>
    <mergeCell ref="A60:N60"/>
    <mergeCell ref="A1:N1"/>
    <mergeCell ref="B37:F37"/>
    <mergeCell ref="B30:B31"/>
    <mergeCell ref="J7:K7"/>
    <mergeCell ref="J8:K8"/>
    <mergeCell ref="A44:F44"/>
    <mergeCell ref="B42:D42"/>
    <mergeCell ref="A52:B52"/>
    <mergeCell ref="J51:K51"/>
    <mergeCell ref="L51:N51"/>
    <mergeCell ref="A51:I51"/>
    <mergeCell ref="K48:K49"/>
    <mergeCell ref="J47:K47"/>
    <mergeCell ref="G18:H18"/>
    <mergeCell ref="G11:H11"/>
    <mergeCell ref="G10:H10"/>
    <mergeCell ref="G15:H15"/>
    <mergeCell ref="G12:H12"/>
    <mergeCell ref="G17:H17"/>
    <mergeCell ref="S6:U6"/>
    <mergeCell ref="L52:N54"/>
    <mergeCell ref="O6:P6"/>
    <mergeCell ref="O7:P7"/>
    <mergeCell ref="M7:N7"/>
    <mergeCell ref="G9:H9"/>
    <mergeCell ref="G8:H8"/>
    <mergeCell ref="G7:H7"/>
    <mergeCell ref="G41:H41"/>
    <mergeCell ref="J38:K38"/>
    <mergeCell ref="J9:K9"/>
    <mergeCell ref="G21:H21"/>
    <mergeCell ref="G20:H20"/>
    <mergeCell ref="G19:H19"/>
    <mergeCell ref="M37:N37"/>
    <mergeCell ref="J43:K43"/>
    <mergeCell ref="M42:N42"/>
    <mergeCell ref="J41:K41"/>
    <mergeCell ref="J42:K42"/>
    <mergeCell ref="M39:N39"/>
    <mergeCell ref="J52:K54"/>
    <mergeCell ref="L47:N47"/>
    <mergeCell ref="A47:I47"/>
    <mergeCell ref="L48:N49"/>
    <mergeCell ref="A43:F43"/>
    <mergeCell ref="G43:H43"/>
    <mergeCell ref="G42:H42"/>
    <mergeCell ref="G38:H38"/>
    <mergeCell ref="G39:H39"/>
    <mergeCell ref="G40:H40"/>
    <mergeCell ref="A8:A37"/>
    <mergeCell ref="G16:H16"/>
    <mergeCell ref="G14:H14"/>
    <mergeCell ref="G13:H13"/>
    <mergeCell ref="G23:H23"/>
    <mergeCell ref="G22:H22"/>
    <mergeCell ref="G29:H29"/>
    <mergeCell ref="G28:H28"/>
    <mergeCell ref="G27:H27"/>
    <mergeCell ref="G26:H26"/>
    <mergeCell ref="G25:H25"/>
    <mergeCell ref="G24:H24"/>
    <mergeCell ref="F4:H6"/>
    <mergeCell ref="I4:N4"/>
    <mergeCell ref="I5:K6"/>
    <mergeCell ref="L5:N5"/>
    <mergeCell ref="G33:H33"/>
    <mergeCell ref="G32:H32"/>
    <mergeCell ref="G31:H31"/>
    <mergeCell ref="G30:H30"/>
    <mergeCell ref="G36:H36"/>
    <mergeCell ref="G35:H35"/>
    <mergeCell ref="G34:H34"/>
    <mergeCell ref="J18:K18"/>
    <mergeCell ref="J19:K19"/>
    <mergeCell ref="J20:K20"/>
    <mergeCell ref="J21:K21"/>
    <mergeCell ref="A2:N2"/>
    <mergeCell ref="B36:D36"/>
    <mergeCell ref="B38:C39"/>
    <mergeCell ref="B40:C41"/>
    <mergeCell ref="B32:D32"/>
    <mergeCell ref="B33:D33"/>
    <mergeCell ref="B34:D34"/>
    <mergeCell ref="B35:D35"/>
    <mergeCell ref="B28:D28"/>
    <mergeCell ref="B29:D29"/>
    <mergeCell ref="C30:D30"/>
    <mergeCell ref="C31:D31"/>
    <mergeCell ref="B22:C24"/>
    <mergeCell ref="B25:D25"/>
    <mergeCell ref="B26:D26"/>
    <mergeCell ref="B27:D27"/>
    <mergeCell ref="B14:D14"/>
    <mergeCell ref="B15:D15"/>
    <mergeCell ref="B16:D16"/>
    <mergeCell ref="B17:D17"/>
    <mergeCell ref="J26:K26"/>
    <mergeCell ref="J27:K27"/>
    <mergeCell ref="J28:K28"/>
    <mergeCell ref="J30:K30"/>
    <mergeCell ref="J31:K31"/>
    <mergeCell ref="L6:N6"/>
    <mergeCell ref="J10:K10"/>
    <mergeCell ref="B18:C19"/>
    <mergeCell ref="B20:C21"/>
    <mergeCell ref="E4:E7"/>
    <mergeCell ref="A4:D7"/>
    <mergeCell ref="B8:D8"/>
    <mergeCell ref="B9:D9"/>
    <mergeCell ref="B10:D10"/>
    <mergeCell ref="B11:D11"/>
    <mergeCell ref="B12:D12"/>
    <mergeCell ref="B13:D13"/>
    <mergeCell ref="J11:K11"/>
    <mergeCell ref="J12:K12"/>
    <mergeCell ref="J13:K13"/>
    <mergeCell ref="J14:K14"/>
    <mergeCell ref="J15:K15"/>
    <mergeCell ref="J16:K16"/>
    <mergeCell ref="J17:K17"/>
    <mergeCell ref="M8:N8"/>
    <mergeCell ref="M9:N9"/>
    <mergeCell ref="M10:N10"/>
    <mergeCell ref="M11:N11"/>
    <mergeCell ref="M12:N12"/>
    <mergeCell ref="M13:N13"/>
    <mergeCell ref="M14:N14"/>
    <mergeCell ref="J34:K34"/>
    <mergeCell ref="M15:N15"/>
    <mergeCell ref="M16:N16"/>
    <mergeCell ref="M17:N17"/>
    <mergeCell ref="M18:N18"/>
    <mergeCell ref="M19:N19"/>
    <mergeCell ref="M20:N20"/>
    <mergeCell ref="M21:N21"/>
    <mergeCell ref="M22:N22"/>
    <mergeCell ref="M23:N23"/>
    <mergeCell ref="M24:N24"/>
    <mergeCell ref="M25:N25"/>
    <mergeCell ref="M26:N26"/>
    <mergeCell ref="J22:K22"/>
    <mergeCell ref="J23:K23"/>
    <mergeCell ref="J24:K24"/>
    <mergeCell ref="J25:K25"/>
    <mergeCell ref="A38:A42"/>
    <mergeCell ref="J40:K40"/>
    <mergeCell ref="J29:K29"/>
    <mergeCell ref="J36:K36"/>
    <mergeCell ref="J39:K39"/>
    <mergeCell ref="J32:K32"/>
    <mergeCell ref="J33:K33"/>
    <mergeCell ref="J35:K35"/>
    <mergeCell ref="J37:K37"/>
    <mergeCell ref="M43:N43"/>
    <mergeCell ref="M33:N33"/>
    <mergeCell ref="M34:N34"/>
    <mergeCell ref="M35:N35"/>
    <mergeCell ref="M38:N38"/>
    <mergeCell ref="M40:N40"/>
    <mergeCell ref="M41:N41"/>
    <mergeCell ref="M27:N27"/>
    <mergeCell ref="M28:N28"/>
    <mergeCell ref="M29:N29"/>
    <mergeCell ref="M30:N30"/>
    <mergeCell ref="M31:N31"/>
    <mergeCell ref="M32:N32"/>
    <mergeCell ref="M36:N36"/>
  </mergeCells>
  <phoneticPr fontId="2"/>
  <dataValidations count="5">
    <dataValidation type="decimal" allowBlank="1" showInputMessage="1" showErrorMessage="1" errorTitle="入力エラー" error="整数と小数点以下、合わせて19桁以内で入力して下さい。" sqref="H37 M37 J37 H44 K44 N44">
      <formula1>0</formula1>
      <formula2>9999999999999990000</formula2>
    </dataValidation>
    <dataValidation type="decimal" allowBlank="1" showInputMessage="1" showErrorMessage="1" errorTitle="入力エラー" error="整数と小数点以下、合わせて19桁以内（小数点含まず）で入力してください。" sqref="J52 L52 K48">
      <formula1>0</formula1>
      <formula2>9999999999999990000</formula2>
    </dataValidation>
    <dataValidation type="textLength" allowBlank="1" showInputMessage="1" showErrorMessage="1" errorTitle="入力エラー" error="年度は和暦で入力してください。（平成XX など）" sqref="J47 J51">
      <formula1>0</formula1>
      <formula2>5</formula2>
    </dataValidation>
    <dataValidation type="decimal" allowBlank="1" showInputMessage="1" showErrorMessage="1" errorTitle="入力エラー" error="整数と小数点以下、合わせて8桁以内（小数点含まず）で入力してください。" sqref="L48">
      <formula1>0</formula1>
      <formula2>9999</formula2>
    </dataValidation>
    <dataValidation type="decimal" allowBlank="1" showInputMessage="1" showErrorMessage="1" errorTitle="入力エラー" error="整数と小数点以下、合わせて14桁以内で入力して下さい。" sqref="F42 L42 I42 G43 G36">
      <formula1>0</formula1>
      <formula2>99999999999999</formula2>
    </dataValidation>
  </dataValidations>
  <pageMargins left="0.78740157480314965" right="0.19685039370078741" top="0.98425196850393704" bottom="0.98425196850393704" header="0.51181102362204722" footer="0.51181102362204722"/>
  <pageSetup paperSize="9" scale="76" fitToHeight="2" orientation="portrait" r:id="rId1"/>
  <headerFooter alignWithMargins="0"/>
  <rowBreaks count="1" manualBreakCount="1">
    <brk id="45" max="13" man="1"/>
  </rowBreaks>
  <ignoredErrors>
    <ignoredError sqref="G37:N41 G44:H44 I43 I44:N44 L43 I42 L42"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sqref="A1:D1"/>
    </sheetView>
  </sheetViews>
  <sheetFormatPr defaultRowHeight="13.5" x14ac:dyDescent="0.15"/>
  <cols>
    <col min="1" max="4" width="20.625" customWidth="1"/>
  </cols>
  <sheetData>
    <row r="1" spans="1:4" x14ac:dyDescent="0.15">
      <c r="A1" s="271" t="s">
        <v>148</v>
      </c>
      <c r="B1" s="271"/>
      <c r="C1" s="271"/>
      <c r="D1" s="271"/>
    </row>
    <row r="2" spans="1:4" s="7" customFormat="1" ht="45" customHeight="1" x14ac:dyDescent="0.15">
      <c r="A2" s="28" t="s">
        <v>97</v>
      </c>
      <c r="B2" s="29" t="s">
        <v>133</v>
      </c>
      <c r="C2" s="29" t="s">
        <v>98</v>
      </c>
      <c r="D2" s="29" t="s">
        <v>101</v>
      </c>
    </row>
    <row r="3" spans="1:4" ht="30" customHeight="1" x14ac:dyDescent="0.15">
      <c r="A3" s="103"/>
      <c r="B3" s="103"/>
      <c r="C3" s="103"/>
      <c r="D3" s="103"/>
    </row>
    <row r="4" spans="1:4" ht="30" customHeight="1" x14ac:dyDescent="0.15">
      <c r="A4" s="103"/>
      <c r="B4" s="103"/>
      <c r="C4" s="103"/>
      <c r="D4" s="103"/>
    </row>
    <row r="5" spans="1:4" ht="30" customHeight="1" x14ac:dyDescent="0.15">
      <c r="A5" s="103"/>
      <c r="B5" s="103"/>
      <c r="C5" s="103"/>
      <c r="D5" s="103"/>
    </row>
    <row r="6" spans="1:4" ht="30" customHeight="1" x14ac:dyDescent="0.15">
      <c r="A6" s="103"/>
      <c r="B6" s="103"/>
      <c r="C6" s="103"/>
      <c r="D6" s="103"/>
    </row>
    <row r="7" spans="1:4" ht="30" customHeight="1" x14ac:dyDescent="0.15">
      <c r="A7" s="103"/>
      <c r="B7" s="103"/>
      <c r="C7" s="103"/>
      <c r="D7" s="103"/>
    </row>
    <row r="8" spans="1:4" ht="30" customHeight="1" x14ac:dyDescent="0.15">
      <c r="A8" s="103"/>
      <c r="B8" s="103"/>
      <c r="C8" s="103"/>
      <c r="D8" s="103"/>
    </row>
    <row r="9" spans="1:4" ht="30" customHeight="1" x14ac:dyDescent="0.15">
      <c r="A9" s="103"/>
      <c r="B9" s="103"/>
      <c r="C9" s="103"/>
      <c r="D9" s="103"/>
    </row>
    <row r="10" spans="1:4" ht="30" customHeight="1" x14ac:dyDescent="0.15">
      <c r="A10" s="103"/>
      <c r="B10" s="103"/>
      <c r="C10" s="103"/>
      <c r="D10" s="103"/>
    </row>
    <row r="11" spans="1:4" ht="30" customHeight="1" x14ac:dyDescent="0.15">
      <c r="A11" s="103"/>
      <c r="B11" s="103"/>
      <c r="C11" s="103"/>
      <c r="D11" s="103"/>
    </row>
    <row r="12" spans="1:4" ht="30" customHeight="1" x14ac:dyDescent="0.15">
      <c r="A12" s="103"/>
      <c r="B12" s="103"/>
      <c r="C12" s="103"/>
      <c r="D12" s="103"/>
    </row>
    <row r="13" spans="1:4" ht="30" customHeight="1" x14ac:dyDescent="0.15">
      <c r="A13" s="103"/>
      <c r="B13" s="103"/>
      <c r="C13" s="103"/>
      <c r="D13" s="103"/>
    </row>
    <row r="14" spans="1:4" ht="27" customHeight="1" x14ac:dyDescent="0.15">
      <c r="A14" s="272" t="s">
        <v>163</v>
      </c>
      <c r="B14" s="272"/>
      <c r="C14" s="272"/>
      <c r="D14" s="272"/>
    </row>
  </sheetData>
  <mergeCells count="2">
    <mergeCell ref="A1:D1"/>
    <mergeCell ref="A14:D14"/>
  </mergeCells>
  <phoneticPr fontId="2"/>
  <pageMargins left="0.75" right="0.75" top="1" bottom="1"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view="pageBreakPreview" zoomScaleNormal="100" zoomScaleSheetLayoutView="100" workbookViewId="0"/>
  </sheetViews>
  <sheetFormatPr defaultRowHeight="13.5" x14ac:dyDescent="0.15"/>
  <cols>
    <col min="1" max="1" width="31.125" customWidth="1"/>
    <col min="2" max="2" width="55.5" style="89" customWidth="1"/>
  </cols>
  <sheetData>
    <row r="1" spans="1:2" x14ac:dyDescent="0.15">
      <c r="A1" s="8" t="s">
        <v>149</v>
      </c>
      <c r="B1" s="88"/>
    </row>
    <row r="2" spans="1:2" ht="75" customHeight="1" x14ac:dyDescent="0.15">
      <c r="A2" s="30" t="s">
        <v>81</v>
      </c>
      <c r="B2" s="104"/>
    </row>
    <row r="3" spans="1:2" ht="75" customHeight="1" x14ac:dyDescent="0.15">
      <c r="A3" s="30" t="s">
        <v>124</v>
      </c>
      <c r="B3" s="104"/>
    </row>
    <row r="4" spans="1:2" ht="75" customHeight="1" x14ac:dyDescent="0.15">
      <c r="A4" s="30" t="s">
        <v>82</v>
      </c>
      <c r="B4" s="104"/>
    </row>
    <row r="5" spans="1:2" ht="75" customHeight="1" x14ac:dyDescent="0.15">
      <c r="A5" s="30" t="s">
        <v>123</v>
      </c>
      <c r="B5" s="104"/>
    </row>
    <row r="6" spans="1:2" ht="75" customHeight="1" x14ac:dyDescent="0.15">
      <c r="A6" s="30" t="s">
        <v>125</v>
      </c>
      <c r="B6" s="104"/>
    </row>
    <row r="7" spans="1:2" ht="75" customHeight="1" x14ac:dyDescent="0.15">
      <c r="A7" s="30" t="s">
        <v>126</v>
      </c>
      <c r="B7" s="104"/>
    </row>
  </sheetData>
  <phoneticPr fontId="2"/>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zoomScaleNormal="100" zoomScaleSheetLayoutView="100" workbookViewId="0"/>
  </sheetViews>
  <sheetFormatPr defaultRowHeight="13.5" x14ac:dyDescent="0.15"/>
  <cols>
    <col min="1" max="1" width="52.5" customWidth="1"/>
    <col min="2" max="2" width="17.25" customWidth="1"/>
    <col min="3" max="3" width="7.75" customWidth="1"/>
  </cols>
  <sheetData>
    <row r="1" spans="1:4" x14ac:dyDescent="0.15">
      <c r="A1" s="10" t="s">
        <v>147</v>
      </c>
      <c r="B1" s="10"/>
      <c r="C1" s="10"/>
      <c r="D1" s="10"/>
    </row>
    <row r="2" spans="1:4" x14ac:dyDescent="0.15">
      <c r="A2" s="10"/>
      <c r="B2" s="10"/>
      <c r="C2" s="10"/>
      <c r="D2" s="10"/>
    </row>
    <row r="3" spans="1:4" ht="14.25" thickBot="1" x14ac:dyDescent="0.2">
      <c r="A3" s="45" t="s">
        <v>150</v>
      </c>
      <c r="B3" s="10"/>
      <c r="C3" s="12"/>
      <c r="D3" s="10"/>
    </row>
    <row r="4" spans="1:4" ht="14.25" thickBot="1" x14ac:dyDescent="0.2">
      <c r="A4" s="51" t="s">
        <v>103</v>
      </c>
      <c r="B4" s="50" t="str">
        <f>IF(第１表!S43&gt;0,ROUND((第１表!S43-第１表!T43),3-INT(LOG(第１表!S43-第１表!T43))-1),"")</f>
        <v/>
      </c>
      <c r="C4" s="94" t="s">
        <v>104</v>
      </c>
      <c r="D4" s="10"/>
    </row>
    <row r="5" spans="1:4" x14ac:dyDescent="0.15">
      <c r="A5" s="47"/>
      <c r="B5" s="48"/>
      <c r="C5" s="46"/>
      <c r="D5" s="10"/>
    </row>
    <row r="6" spans="1:4" x14ac:dyDescent="0.15">
      <c r="A6" s="47" t="s">
        <v>151</v>
      </c>
      <c r="B6" s="48"/>
      <c r="C6" s="46"/>
      <c r="D6" s="10"/>
    </row>
    <row r="7" spans="1:4" ht="14.25" thickBot="1" x14ac:dyDescent="0.2">
      <c r="A7" s="47" t="s">
        <v>152</v>
      </c>
      <c r="B7" s="48"/>
      <c r="C7" s="46"/>
      <c r="D7" s="12"/>
    </row>
    <row r="8" spans="1:4" ht="14.25" thickBot="1" x14ac:dyDescent="0.2">
      <c r="A8" s="52" t="s">
        <v>103</v>
      </c>
      <c r="B8" s="105"/>
      <c r="C8" s="94" t="s">
        <v>104</v>
      </c>
      <c r="D8" s="12"/>
    </row>
    <row r="9" spans="1:4" x14ac:dyDescent="0.15">
      <c r="A9" s="10"/>
      <c r="B9" s="10"/>
      <c r="C9" s="12"/>
      <c r="D9" s="12"/>
    </row>
    <row r="10" spans="1:4" x14ac:dyDescent="0.15">
      <c r="A10" s="10" t="s">
        <v>153</v>
      </c>
      <c r="B10" s="10"/>
      <c r="C10" s="10"/>
      <c r="D10" s="10"/>
    </row>
    <row r="11" spans="1:4" x14ac:dyDescent="0.15">
      <c r="A11" s="10" t="s">
        <v>154</v>
      </c>
      <c r="B11" s="10"/>
      <c r="C11" s="10"/>
      <c r="D11" s="10"/>
    </row>
    <row r="12" spans="1:4" x14ac:dyDescent="0.15">
      <c r="A12" s="273"/>
      <c r="B12" s="273"/>
      <c r="C12" s="273"/>
      <c r="D12" s="273"/>
    </row>
    <row r="13" spans="1:4" x14ac:dyDescent="0.15">
      <c r="A13" s="273"/>
      <c r="B13" s="273"/>
      <c r="C13" s="273"/>
      <c r="D13" s="273"/>
    </row>
    <row r="14" spans="1:4" x14ac:dyDescent="0.15">
      <c r="A14" s="273"/>
      <c r="B14" s="273"/>
      <c r="C14" s="273"/>
      <c r="D14" s="273"/>
    </row>
    <row r="15" spans="1:4" x14ac:dyDescent="0.15">
      <c r="A15" s="273"/>
      <c r="B15" s="273"/>
      <c r="C15" s="273"/>
      <c r="D15" s="273"/>
    </row>
    <row r="16" spans="1:4" x14ac:dyDescent="0.15">
      <c r="A16" s="273"/>
      <c r="B16" s="273"/>
      <c r="C16" s="273"/>
      <c r="D16" s="273"/>
    </row>
    <row r="17" spans="1:21" x14ac:dyDescent="0.15">
      <c r="A17" s="273"/>
      <c r="B17" s="273"/>
      <c r="C17" s="273"/>
      <c r="D17" s="273"/>
    </row>
    <row r="18" spans="1:21" x14ac:dyDescent="0.15">
      <c r="A18" s="273"/>
      <c r="B18" s="273"/>
      <c r="C18" s="273"/>
      <c r="D18" s="273"/>
    </row>
    <row r="19" spans="1:21" x14ac:dyDescent="0.15">
      <c r="A19" s="273"/>
      <c r="B19" s="273"/>
      <c r="C19" s="273"/>
      <c r="D19" s="273"/>
    </row>
    <row r="20" spans="1:21" x14ac:dyDescent="0.15">
      <c r="A20" s="273"/>
      <c r="B20" s="273"/>
      <c r="C20" s="273"/>
      <c r="D20" s="273"/>
    </row>
    <row r="21" spans="1:21" x14ac:dyDescent="0.15">
      <c r="A21" s="273"/>
      <c r="B21" s="273"/>
      <c r="C21" s="273"/>
      <c r="D21" s="273"/>
    </row>
    <row r="22" spans="1:21" x14ac:dyDescent="0.15">
      <c r="A22" s="273"/>
      <c r="B22" s="273"/>
      <c r="C22" s="273"/>
      <c r="D22" s="273"/>
    </row>
    <row r="23" spans="1:21" x14ac:dyDescent="0.15">
      <c r="A23" s="273"/>
      <c r="B23" s="273"/>
      <c r="C23" s="273"/>
      <c r="D23" s="273"/>
    </row>
    <row r="24" spans="1:21" x14ac:dyDescent="0.15">
      <c r="A24" s="273"/>
      <c r="B24" s="273"/>
      <c r="C24" s="273"/>
      <c r="D24" s="273"/>
    </row>
    <row r="25" spans="1:21" x14ac:dyDescent="0.15">
      <c r="A25" s="273"/>
      <c r="B25" s="273"/>
      <c r="C25" s="273"/>
      <c r="D25" s="273"/>
    </row>
    <row r="26" spans="1:21" x14ac:dyDescent="0.15">
      <c r="A26" s="273"/>
      <c r="B26" s="273"/>
      <c r="C26" s="273"/>
      <c r="D26" s="273"/>
    </row>
    <row r="27" spans="1:21" x14ac:dyDescent="0.15">
      <c r="A27" s="273"/>
      <c r="B27" s="273"/>
      <c r="C27" s="273"/>
      <c r="D27" s="273"/>
    </row>
    <row r="28" spans="1:21" s="12" customFormat="1" ht="27" customHeight="1" x14ac:dyDescent="0.15">
      <c r="A28" s="276" t="s">
        <v>155</v>
      </c>
      <c r="B28" s="276"/>
      <c r="C28" s="276"/>
      <c r="D28" s="276"/>
      <c r="E28" s="92"/>
      <c r="F28" s="92"/>
      <c r="G28" s="92"/>
      <c r="H28" s="92"/>
      <c r="I28" s="92"/>
      <c r="J28" s="92"/>
      <c r="K28" s="92"/>
      <c r="L28" s="92"/>
      <c r="M28" s="92"/>
      <c r="N28" s="92"/>
      <c r="O28" s="59"/>
      <c r="P28" s="60"/>
      <c r="Q28" s="59"/>
      <c r="R28" s="59"/>
      <c r="S28" s="59"/>
      <c r="T28" s="59"/>
      <c r="U28" s="59"/>
    </row>
    <row r="29" spans="1:21" s="12" customFormat="1" ht="27.75" customHeight="1" x14ac:dyDescent="0.15">
      <c r="A29" s="275" t="s">
        <v>156</v>
      </c>
      <c r="B29" s="275"/>
      <c r="C29" s="275"/>
      <c r="D29" s="275"/>
      <c r="E29" s="92"/>
      <c r="F29" s="92"/>
      <c r="G29" s="92"/>
      <c r="H29" s="92"/>
      <c r="I29" s="92"/>
      <c r="J29" s="92"/>
      <c r="K29" s="92"/>
      <c r="L29" s="92"/>
      <c r="M29" s="92"/>
      <c r="N29" s="92"/>
      <c r="O29" s="59"/>
      <c r="P29" s="60"/>
      <c r="Q29" s="59"/>
      <c r="R29" s="59"/>
      <c r="S29" s="59"/>
      <c r="T29" s="59"/>
      <c r="U29" s="59"/>
    </row>
    <row r="30" spans="1:21" ht="13.5" customHeight="1" x14ac:dyDescent="0.15">
      <c r="A30" s="274" t="s">
        <v>157</v>
      </c>
      <c r="B30" s="274"/>
      <c r="C30" s="274"/>
      <c r="D30" s="274"/>
      <c r="E30" s="93"/>
      <c r="F30" s="93"/>
      <c r="G30" s="93"/>
      <c r="H30" s="93"/>
      <c r="I30" s="93"/>
      <c r="J30" s="93"/>
      <c r="K30" s="93"/>
      <c r="L30" s="93"/>
      <c r="M30" s="93"/>
      <c r="N30" s="93"/>
    </row>
    <row r="31" spans="1:21" x14ac:dyDescent="0.15">
      <c r="A31" s="274" t="s">
        <v>158</v>
      </c>
      <c r="B31" s="274"/>
      <c r="C31" s="274"/>
      <c r="D31" s="274"/>
      <c r="E31" s="93"/>
      <c r="F31" s="93"/>
      <c r="G31" s="93"/>
      <c r="H31" s="93"/>
      <c r="I31" s="93"/>
      <c r="J31" s="93"/>
      <c r="K31" s="93"/>
      <c r="L31" s="93"/>
      <c r="M31" s="93"/>
      <c r="N31" s="93"/>
    </row>
    <row r="32" spans="1:21" x14ac:dyDescent="0.15">
      <c r="A32" s="274" t="s">
        <v>159</v>
      </c>
      <c r="B32" s="274"/>
      <c r="C32" s="274"/>
      <c r="D32" s="274"/>
      <c r="E32" s="93"/>
      <c r="F32" s="93"/>
      <c r="G32" s="93"/>
      <c r="H32" s="93"/>
      <c r="I32" s="93"/>
      <c r="J32" s="93"/>
      <c r="K32" s="93"/>
      <c r="L32" s="93"/>
      <c r="M32" s="93"/>
      <c r="N32" s="93"/>
    </row>
    <row r="33" spans="1:21" s="12" customFormat="1" ht="39.950000000000003" customHeight="1" x14ac:dyDescent="0.15">
      <c r="A33" s="275" t="s">
        <v>164</v>
      </c>
      <c r="B33" s="275"/>
      <c r="C33" s="275"/>
      <c r="D33" s="275"/>
      <c r="E33" s="35"/>
      <c r="F33" s="35"/>
      <c r="G33" s="35"/>
      <c r="H33" s="35"/>
      <c r="I33" s="35"/>
      <c r="J33" s="35"/>
      <c r="K33" s="35"/>
      <c r="L33" s="35"/>
      <c r="M33" s="35"/>
      <c r="N33" s="35"/>
      <c r="O33" s="59"/>
      <c r="P33" s="60"/>
      <c r="Q33" s="59"/>
      <c r="R33" s="59"/>
      <c r="S33" s="59"/>
      <c r="T33" s="59"/>
      <c r="U33" s="59"/>
    </row>
    <row r="34" spans="1:21" s="12" customFormat="1" ht="39.950000000000003" customHeight="1" x14ac:dyDescent="0.15">
      <c r="A34" s="275" t="s">
        <v>160</v>
      </c>
      <c r="B34" s="275"/>
      <c r="C34" s="275"/>
      <c r="D34" s="275"/>
      <c r="E34" s="92"/>
      <c r="F34" s="92"/>
      <c r="G34" s="92"/>
      <c r="H34" s="92"/>
      <c r="I34" s="92"/>
      <c r="J34" s="92"/>
      <c r="K34" s="92"/>
      <c r="L34" s="92"/>
      <c r="M34" s="92"/>
      <c r="N34" s="92"/>
      <c r="O34" s="59"/>
      <c r="P34" s="60"/>
      <c r="Q34" s="59"/>
      <c r="R34" s="59"/>
      <c r="S34" s="59"/>
      <c r="T34" s="59"/>
      <c r="U34" s="59"/>
    </row>
  </sheetData>
  <mergeCells count="23">
    <mergeCell ref="A31:D31"/>
    <mergeCell ref="A32:D32"/>
    <mergeCell ref="A33:D33"/>
    <mergeCell ref="A34:D34"/>
    <mergeCell ref="A27:D27"/>
    <mergeCell ref="A28:D28"/>
    <mergeCell ref="A29:D29"/>
    <mergeCell ref="A30:D30"/>
    <mergeCell ref="A12:D12"/>
    <mergeCell ref="A19:D19"/>
    <mergeCell ref="A13:D13"/>
    <mergeCell ref="A20:D20"/>
    <mergeCell ref="A18:D18"/>
    <mergeCell ref="A14:D14"/>
    <mergeCell ref="A15:D15"/>
    <mergeCell ref="A16:D16"/>
    <mergeCell ref="A17:D17"/>
    <mergeCell ref="A24:D24"/>
    <mergeCell ref="A25:D25"/>
    <mergeCell ref="A26:D26"/>
    <mergeCell ref="A21:D21"/>
    <mergeCell ref="A22:D22"/>
    <mergeCell ref="A23:D23"/>
  </mergeCells>
  <phoneticPr fontId="2"/>
  <dataValidations count="1">
    <dataValidation type="decimal" allowBlank="1" showInputMessage="1" showErrorMessage="1" errorTitle="入力エラー" error="整数と小数点以下、合わせて14桁以内（小数点含まず）で入力してください。" sqref="B5:B8">
      <formula1>0</formula1>
      <formula2>99999999999999</formula2>
    </dataValidation>
  </dataValidations>
  <pageMargins left="0.75" right="0.75" top="1" bottom="1" header="0.51200000000000001" footer="0.51200000000000001"/>
  <pageSetup paperSize="9" orientation="portrait" r:id="rId1"/>
  <headerFooter alignWithMargins="0"/>
  <ignoredErrors>
    <ignoredError sqref="B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様式第1号</vt:lpstr>
      <vt:lpstr>第１表</vt:lpstr>
      <vt:lpstr>第２表</vt:lpstr>
      <vt:lpstr>第３表</vt:lpstr>
      <vt:lpstr>第４表</vt:lpstr>
      <vt:lpstr>第１表!Print_Area</vt:lpstr>
      <vt:lpstr>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政策企画部情報システム課</cp:lastModifiedBy>
  <cp:lastPrinted>2017-04-07T04:52:15Z</cp:lastPrinted>
  <dcterms:created xsi:type="dcterms:W3CDTF">2007-12-17T00:40:58Z</dcterms:created>
  <dcterms:modified xsi:type="dcterms:W3CDTF">2024-05-09T00:23:32Z</dcterms:modified>
</cp:coreProperties>
</file>