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FWV2O9txvzM6lvSc3th7cnD2QYpVd0zrISAAqhzZw73ltYNlLLXcnV/eZWjL2SX9Hmvkuq2M6x7CJPrloVRP/g==" workbookSaltValue="6GxeGaku2KHMk2T5oxBjcg=="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<sst xmlns="http://schemas.openxmlformats.org/spreadsheetml/2006/main" count="228" uniqueCount="113">
  <si>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</si>
  <si>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</si>
  <si>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</si>
  <si>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</si>
  <si>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</si>
  <si>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</si>
  <si>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</si>
  <si>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</si>
  <si>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</si>
  <si>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</si>
  <si>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</si>
  <si>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</si>
  <si>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</si>
  <si>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</si>
  <si>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</si>
  <si>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</si>
  <si>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</si>
  <si>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</si>
  <si>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</si>
  <si>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</si>
  <si>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</si>
  <si>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</si>
  <si>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</si>
  <si>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</si>
  <si>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</si>
  <si>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</si>
  <si>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</si>
  <si>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</si>
  <si>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</si>
  <si>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</si>
  <si>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</si>
  <si>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</si>
  <si>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</si>
  <si>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</si>
  <si>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</si>
  <si>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</si>
  <si>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</si>
  <si>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</si>
  <si>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</si>
  <si>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</si>
  <si>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</si>
  <si>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</si>
  <si>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</si>
  <si>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</si>
  <si>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</si>
  <si>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</si>
  <si>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</si>
  <si>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</si>
  <si>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</si>
  <si>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</si>
  <si>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</si>
  <si>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</si>
  <si>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</si>
  <si>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</si>
  <si>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</si>
  <si>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</si>
  <si>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</si>
  <si>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</si>
  <si>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</si>
  <si>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</si>
  <si>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</si>
  <si>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</si>
  <si>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</si>
  <si>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</si>
  <si>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</si>
  <si>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</si>
  <si>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</si>
  <si>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</si>
  <si>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</si>
  <si>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</si>
  <si>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</si>
  <si>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</si>
  <si>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</si>
  <si>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</si>
  <si>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</si>
  <si>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</si>
  <si>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</si>
  <si>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</si>
  <si>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</si>
  <si>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</si>
  <si>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</si>
  <si>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</si>
  <si>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</si>
  <si>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</si>
  <si>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</si>
  <si>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</si>
  <si>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</si>
  <si>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</si>
  <si>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</si>
  <si>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</si>
  <si>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</si>
  <si>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</si>
  <si>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</si>
  <si>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</si>
  <si>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</si>
  <si>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</si>
  <si>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</si>
  <si>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</si>
  <si>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</si>
  <si>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</si>
  <si>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</si>
  <si>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</si>
  <si>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</si>
  <si>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</si>
  <si>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</si>
  <si>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</si>
  <si>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</si>
  <si>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</si>
  <si>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</si>
  <si>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</si>
  <si>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当事業体は昭和63年より簡易水道として事業を開始した比較的新しい事業体であり、管路の老朽化を迎えるまでに比較的猶予がある。
　しかし、他事業体よりも短期間で管路整備を進めてきた背景があり、集中的に更新時期を迎えることになるため、管路の老朽化に対して事業費の平準化を検討する必要がある。</t>
    <phoneticPr fontId="4"/>
  </si>
  <si>
    <t>施設の規模に対して配水量が少ないことや水道普及率が低いことが、経営の課題となっている。
　未だ水道を利用していない方々に、安心安全で安定供給可能な水道への理解を深め、水道への認識を改善させることによって、水道普及率を向上させ、使用水量の増加を促すことで市からの繰入金に頼らない事業運営を目標とする。
　資産老朽化に対しては、修繕を適宜実施することで、施設の維持に努めるとともに、更新計画を作成し計画的な更新工事を実施していく。</t>
    <phoneticPr fontId="4"/>
  </si>
  <si>
    <t>①経常収支比率は100％を確保しており、収支がほぼ均衡している状況にある。令和4年度は電気料金の高騰により経常費用が増加し数値は減少した。今後は給水収益を増加させ、更なる費用削減を必要とする。⑤料金回収率は6割強であり、市からの繰入金で経営が補われているが、管路の布設整備が平成25年度にほぼ完了したことにより、有収水量は増加傾向にある。今後も健全経営継続のため給水収益を増加させていく必要がある。③流動比率は100％を超えており、支払能力は担保されている。建設改良費については留保資金を使用しているため、今後も企業債残高を注視しつつ企業債を借入れ、支出の平準化を図るとともに、流動資産（現金）を確保していく必要がある。④企業債残高対給水収益比率は高い数値となっているが、給水収益が少なく、施設整備後間もないため、企業債残高が多いことによる。⑥給水原価は類似団体と比較すると約2.21倍と高い数値となっている。施設規模に対して年間有収水量が少なく、減価償却費や支払利息等の経常経費が多くなっていることが要因である。⑦施設利用率は低い数値となっているが、有収水量の増加により徐々に改善されていくものと考えられる。⑧有収率は管路整備後間もないため、高い数値を保っているので、定期的な維持修繕により数値を保つ必要がある。
　地域性により、飲用可能な地下水を使用している世帯が多いことや、可住面積が広く住居が点在しているため施設整備費が嵩んでいること等が経営状況に反映されている。</t>
    <rPh sb="37" eb="39">
      <t>レイワ</t>
    </rPh>
    <rPh sb="40" eb="42">
      <t>ネンド</t>
    </rPh>
    <rPh sb="43" eb="47">
      <t>デンキリョウキン</t>
    </rPh>
    <rPh sb="48" eb="50">
      <t>コウトウ</t>
    </rPh>
    <rPh sb="53" eb="57">
      <t>ケイジョウヒヨウ</t>
    </rPh>
    <rPh sb="58" eb="60">
      <t>ゾウカ</t>
    </rPh>
    <rPh sb="61" eb="63">
      <t>スウチ</t>
    </rPh>
    <rPh sb="64" eb="66">
      <t>ゲンショウ</t>
    </rPh>
    <rPh sb="169" eb="171">
      <t>コンゴ</t>
    </rPh>
    <rPh sb="172" eb="174">
      <t>ケンゼン</t>
    </rPh>
    <rPh sb="174" eb="176">
      <t>ケイエイ</t>
    </rPh>
    <rPh sb="176" eb="178">
      <t>ケイゾク</t>
    </rPh>
    <rPh sb="181" eb="185">
      <t>キュウスイシュウエキ</t>
    </rPh>
    <rPh sb="186" eb="188">
      <t>ゾウカ</t>
    </rPh>
    <rPh sb="193" eb="195">
      <t>ヒツヨウ</t>
    </rPh>
    <rPh sb="229" eb="231">
      <t>ケンセツ</t>
    </rPh>
    <rPh sb="231" eb="234">
      <t>カイリョウヒ</t>
    </rPh>
    <rPh sb="244" eb="246">
      <t>シヨウ</t>
    </rPh>
    <rPh sb="253" eb="25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</si>
</sst>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0.16</c:v>
                </c:pt>
                <c:pt idx="2">
                  <c:v>0.23</c:v>
                </c:pt>
                <c:pt idx="3">
                  <c:v>0.19</c:v>
                </c:pt>
                <c:pt idx="4">
                  <c:v>0.15</c:v>
                </c:pt>
              </c:numCache>
            </c:numRef>
          </c:val>
          <c:extLst>
            <c:ext xmlns:c16="http://schemas.microsoft.com/office/drawing/2014/chart" uri="{C3380CC4-5D6E-409C-BE32-E72D297353CC}">
              <c16:uniqueId val="{00000000-D8C4-4344-BCB2-93EE2DA780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8C4-4344-BCB2-93EE2DA780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33.94</c:v>
                </c:pt>
                <c:pt idx="1">
                  <c:v>33.19</c:v>
                </c:pt>
                <c:pt idx="2">
                  <c:v>34.46</c:v>
                </c:pt>
                <c:pt idx="3">
                  <c:v>34.94</c:v>
                </c:pt>
                <c:pt idx="4">
                  <c:v>34.979999999999997</c:v>
                </c:pt>
              </c:numCache>
            </c:numRef>
          </c:val>
          <c:extLst>
            <c:ext xmlns:c16="http://schemas.microsoft.com/office/drawing/2014/chart" uri="{C3380CC4-5D6E-409C-BE32-E72D297353CC}">
              <c16:uniqueId val="{00000000-5834-4346-AB49-8E544F4BDD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834-4346-AB49-8E544F4BDD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91.46</c:v>
                </c:pt>
                <c:pt idx="1">
                  <c:v>92.83</c:v>
                </c:pt>
                <c:pt idx="2">
                  <c:v>92.03</c:v>
                </c:pt>
                <c:pt idx="3">
                  <c:v>92.71</c:v>
                </c:pt>
                <c:pt idx="4">
                  <c:v>93.43</c:v>
                </c:pt>
              </c:numCache>
            </c:numRef>
          </c:val>
          <c:extLst>
            <c:ext xmlns:c16="http://schemas.microsoft.com/office/drawing/2014/chart" uri="{C3380CC4-5D6E-409C-BE32-E72D297353CC}">
              <c16:uniqueId val="{00000000-80EF-405B-A1AD-E54D373BFC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0EF-405B-A1AD-E54D373BFC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101.97</c:v>
                </c:pt>
                <c:pt idx="1">
                  <c:v>101.54</c:v>
                </c:pt>
                <c:pt idx="2">
                  <c:v>104.64</c:v>
                </c:pt>
                <c:pt idx="3">
                  <c:v>106.57</c:v>
                </c:pt>
                <c:pt idx="4">
                  <c:v>101.03</c:v>
                </c:pt>
              </c:numCache>
            </c:numRef>
          </c:val>
          <c:extLst>
            <c:ext xmlns:c16="http://schemas.microsoft.com/office/drawing/2014/chart" uri="{C3380CC4-5D6E-409C-BE32-E72D297353CC}">
              <c16:uniqueId val="{00000000-DA51-4799-8D22-0921A21F30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DA51-4799-8D22-0921A21F30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42.84</c:v>
                </c:pt>
                <c:pt idx="1">
                  <c:v>45.04</c:v>
                </c:pt>
                <c:pt idx="2">
                  <c:v>46.77</c:v>
                </c:pt>
                <c:pt idx="3">
                  <c:v>47.06</c:v>
                </c:pt>
                <c:pt idx="4">
                  <c:v>48.92</c:v>
                </c:pt>
              </c:numCache>
            </c:numRef>
          </c:val>
          <c:extLst>
            <c:ext xmlns:c16="http://schemas.microsoft.com/office/drawing/2014/chart" uri="{C3380CC4-5D6E-409C-BE32-E72D297353CC}">
              <c16:uniqueId val="{00000000-BE78-4ABA-AD03-81CFE26C00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BE78-4ABA-AD03-81CFE26C00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83-444F-96DB-43BC69E670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B783-444F-96DB-43BC69E670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D3-4F64-ADB1-5714B2DF2C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DD3-4F64-ADB1-5714B2DF2C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260.54000000000002</c:v>
                </c:pt>
                <c:pt idx="1">
                  <c:v>247.76</c:v>
                </c:pt>
                <c:pt idx="2">
                  <c:v>214.21</c:v>
                </c:pt>
                <c:pt idx="3">
                  <c:v>207.72</c:v>
                </c:pt>
                <c:pt idx="4">
                  <c:v>254.09</c:v>
                </c:pt>
              </c:numCache>
            </c:numRef>
          </c:val>
          <c:extLst>
            <c:ext xmlns:c16="http://schemas.microsoft.com/office/drawing/2014/chart" uri="{C3380CC4-5D6E-409C-BE32-E72D297353CC}">
              <c16:uniqueId val="{00000000-6BB1-4991-A072-BEE3598CA8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BB1-4991-A072-BEE3598CA8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840.31</c:v>
                </c:pt>
                <c:pt idx="1">
                  <c:v>815.41</c:v>
                </c:pt>
                <c:pt idx="2">
                  <c:v>760.93</c:v>
                </c:pt>
                <c:pt idx="3">
                  <c:v>733.12</c:v>
                </c:pt>
                <c:pt idx="4">
                  <c:v>673.24</c:v>
                </c:pt>
              </c:numCache>
            </c:numRef>
          </c:val>
          <c:extLst>
            <c:ext xmlns:c16="http://schemas.microsoft.com/office/drawing/2014/chart" uri="{C3380CC4-5D6E-409C-BE32-E72D297353CC}">
              <c16:uniqueId val="{00000000-7F01-4584-BAFC-D33E011953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F01-4584-BAFC-D33E011953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59.55</c:v>
                </c:pt>
                <c:pt idx="1">
                  <c:v>59.42</c:v>
                </c:pt>
                <c:pt idx="2">
                  <c:v>64.680000000000007</c:v>
                </c:pt>
                <c:pt idx="3">
                  <c:v>67.5</c:v>
                </c:pt>
                <c:pt idx="4">
                  <c:v>66.06</c:v>
                </c:pt>
              </c:numCache>
            </c:numRef>
          </c:val>
          <c:extLst>
            <c:ext xmlns:c16="http://schemas.microsoft.com/office/drawing/2014/chart" uri="{C3380CC4-5D6E-409C-BE32-E72D297353CC}">
              <c16:uniqueId val="{00000000-C6E7-4EC5-9F45-512A416CDB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C6E7-4EC5-9F45-512A416CDB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428.64</c:v>
                </c:pt>
                <c:pt idx="1">
                  <c:v>428.5</c:v>
                </c:pt>
                <c:pt idx="2">
                  <c:v>403.05</c:v>
                </c:pt>
                <c:pt idx="3">
                  <c:v>390.14</c:v>
                </c:pt>
                <c:pt idx="4">
                  <c:v>396.79</c:v>
                </c:pt>
              </c:numCache>
            </c:numRef>
          </c:val>
          <c:extLst>
            <c:ext xmlns:c16="http://schemas.microsoft.com/office/drawing/2014/chart" uri="{C3380CC4-5D6E-409C-BE32-E72D297353CC}">
              <c16:uniqueId val="{00000000-A764-45E1-9356-FEA6F7DEDB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A764-45E1-9356-FEA6F7DEDB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鉾田市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47181</v>
      </c>
      <c r="AM8" s="45"/>
      <c r="AN8" s="45"/>
      <c r="AO8" s="45"/>
      <c r="AP8" s="45"/>
      <c r="AQ8" s="45"/>
      <c r="AR8" s="45"/>
      <c r="AS8" s="45"/>
      <c r="AT8" s="46">
        <f>データ!$S$6</f>
        <v>207.6</v>
      </c>
      <c r="AU8" s="47"/>
      <c r="AV8" s="47"/>
      <c r="AW8" s="47"/>
      <c r="AX8" s="47"/>
      <c r="AY8" s="47"/>
      <c r="AZ8" s="47"/>
      <c r="BA8" s="47"/>
      <c r="BB8" s="48">
        <f>データ!$T$6</f>
        <v>227.27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71.67</v>
      </c>
      <c r="J10" s="47"/>
      <c r="K10" s="47"/>
      <c r="L10" s="47"/>
      <c r="M10" s="47"/>
      <c r="N10" s="47"/>
      <c r="O10" s="81"/>
      <c r="P10" s="48">
        <f>データ!$P$6</f>
        <v>88.21</v>
      </c>
      <c r="Q10" s="48"/>
      <c r="R10" s="48"/>
      <c r="S10" s="48"/>
      <c r="T10" s="48"/>
      <c r="U10" s="48"/>
      <c r="V10" s="48"/>
      <c r="W10" s="45">
        <f>データ!$Q$6</f>
        <v>4455</v>
      </c>
      <c r="X10" s="45"/>
      <c r="Y10" s="45"/>
      <c r="Z10" s="45"/>
      <c r="AA10" s="45"/>
      <c r="AB10" s="45"/>
      <c r="AC10" s="45"/>
      <c r="AD10" s="2"/>
      <c r="AE10" s="2"/>
      <c r="AF10" s="2"/>
      <c r="AG10" s="2"/>
      <c r="AH10" s="2"/>
      <c r="AI10" s="2"/>
      <c r="AJ10" s="2"/>
      <c r="AK10" s="2"/>
      <c r="AL10" s="45">
        <f>データ!$U$6</f>
        <v>41455</v>
      </c>
      <c r="AM10" s="45"/>
      <c r="AN10" s="45"/>
      <c r="AO10" s="45"/>
      <c r="AP10" s="45"/>
      <c r="AQ10" s="45"/>
      <c r="AR10" s="45"/>
      <c r="AS10" s="45"/>
      <c r="AT10" s="46">
        <f>データ!$V$6</f>
        <v>203.26</v>
      </c>
      <c r="AU10" s="47"/>
      <c r="AV10" s="47"/>
      <c r="AW10" s="47"/>
      <c r="AX10" s="47"/>
      <c r="AY10" s="47"/>
      <c r="AZ10" s="47"/>
      <c r="BA10" s="47"/>
      <c r="BB10" s="48">
        <f>データ!$W$6</f>
        <v>203.95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CgHAUy3PIV66aM8qXXXnZfrLEdFpgZZN6xC8y+sHyPiyJbezdQo/1IivWg4oCZB/6LsJ/NOhbeIX7i/YrqamA==" saltValue="3rAtUkJN6zzxcR8Kf2Wk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82341</v>
      </c>
      <c r="D6" s="20">
        <f t="shared" si="3"/>
        <v>46</v>
      </c>
      <c r="E6" s="20">
        <f t="shared" si="3"/>
        <v>1</v>
      </c>
      <c r="F6" s="20">
        <f t="shared" si="3"/>
        <v>0</v>
      </c>
      <c r="G6" s="20">
        <f t="shared" si="3"/>
        <v>1</v>
      </c>
      <c r="H6" s="20" t="str">
        <f t="shared" si="3"/>
        <v>茨城県　鉾田市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71.67</v>
      </c>
      <c r="P6" s="21">
        <f t="shared" si="3"/>
        <v>88.21</v>
      </c>
      <c r="Q6" s="21">
        <f t="shared" si="3"/>
        <v>4455</v>
      </c>
      <c r="R6" s="21">
        <f t="shared" si="3"/>
        <v>47181</v>
      </c>
      <c r="S6" s="21">
        <f t="shared" si="3"/>
        <v>207.6</v>
      </c>
      <c r="T6" s="21">
        <f t="shared" si="3"/>
        <v>227.27</v>
      </c>
      <c r="U6" s="21">
        <f t="shared" si="3"/>
        <v>41455</v>
      </c>
      <c r="V6" s="21">
        <f t="shared" si="3"/>
        <v>203.26</v>
      </c>
      <c r="W6" s="21">
        <f t="shared" si="3"/>
        <v>203.95</v>
      </c>
      <c r="X6" s="22">
        <f>IF(X7="",NA(),X7)</f>
        <v>101.97</v>
      </c>
      <c r="Y6" s="22">
        <f t="shared" ref="Y6:AG6" si="4">IF(Y7="",NA(),Y7)</f>
        <v>101.54</v>
      </c>
      <c r="Z6" s="22">
        <f t="shared" si="4"/>
        <v>104.64</v>
      </c>
      <c r="AA6" s="22">
        <f t="shared" si="4"/>
        <v>106.57</v>
      </c>
      <c r="AB6" s="22">
        <f t="shared" si="4"/>
        <v>101.03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260.54000000000002</v>
      </c>
      <c r="AU6" s="22">
        <f t="shared" ref="AU6:BC6" si="6">IF(AU7="",NA(),AU7)</f>
        <v>247.76</v>
      </c>
      <c r="AV6" s="22">
        <f t="shared" si="6"/>
        <v>214.21</v>
      </c>
      <c r="AW6" s="22">
        <f t="shared" si="6"/>
        <v>207.72</v>
      </c>
      <c r="AX6" s="22">
        <f t="shared" si="6"/>
        <v>254.09</v>
      </c>
      <c r="AY6" s="22">
        <f t="shared" si="6"/>
        <v>366.03</v>
      </c>
      <c r="AZ6" s="22">
        <f t="shared" si="6"/>
        <v>365.18</v>
      </c>
      <c r="BA6" s="22">
        <f t="shared" si="6"/>
        <v>327.77</v>
      </c>
      <c r="BB6" s="22">
        <f t="shared" si="6"/>
        <v>338.02</v>
      </c>
      <c r="BC6" s="22">
        <f t="shared" si="6"/>
        <v>345.94</v>
      </c>
      <c r="BD6" s="21" t="str">
        <f>IF(BD7="","",IF(BD7="-","【-】","【"&amp;SUBSTITUTE(TEXT(BD7,"#,##0.00"),"-","△")&amp;"】"))</f>
        <v>【252.29】</v>
      </c>
      <c r="BE6" s="22">
        <f>IF(BE7="",NA(),BE7)</f>
        <v>840.31</v>
      </c>
      <c r="BF6" s="22">
        <f t="shared" ref="BF6:BN6" si="7">IF(BF7="",NA(),BF7)</f>
        <v>815.41</v>
      </c>
      <c r="BG6" s="22">
        <f t="shared" si="7"/>
        <v>760.93</v>
      </c>
      <c r="BH6" s="22">
        <f t="shared" si="7"/>
        <v>733.12</v>
      </c>
      <c r="BI6" s="22">
        <f t="shared" si="7"/>
        <v>673.24</v>
      </c>
      <c r="BJ6" s="22">
        <f t="shared" si="7"/>
        <v>370.12</v>
      </c>
      <c r="BK6" s="22">
        <f t="shared" si="7"/>
        <v>371.65</v>
      </c>
      <c r="BL6" s="22">
        <f t="shared" si="7"/>
        <v>397.1</v>
      </c>
      <c r="BM6" s="22">
        <f t="shared" si="7"/>
        <v>379.91</v>
      </c>
      <c r="BN6" s="22">
        <f t="shared" si="7"/>
        <v>386.61</v>
      </c>
      <c r="BO6" s="21" t="str">
        <f>IF(BO7="","",IF(BO7="-","【-】","【"&amp;SUBSTITUTE(TEXT(BO7,"#,##0.00"),"-","△")&amp;"】"))</f>
        <v>【268.07】</v>
      </c>
      <c r="BP6" s="22">
        <f>IF(BP7="",NA(),BP7)</f>
        <v>59.55</v>
      </c>
      <c r="BQ6" s="22">
        <f t="shared" ref="BQ6:BY6" si="8">IF(BQ7="",NA(),BQ7)</f>
        <v>59.42</v>
      </c>
      <c r="BR6" s="22">
        <f t="shared" si="8"/>
        <v>64.680000000000007</v>
      </c>
      <c r="BS6" s="22">
        <f t="shared" si="8"/>
        <v>67.5</v>
      </c>
      <c r="BT6" s="22">
        <f t="shared" si="8"/>
        <v>66.06</v>
      </c>
      <c r="BU6" s="22">
        <f t="shared" si="8"/>
        <v>100.42</v>
      </c>
      <c r="BV6" s="22">
        <f t="shared" si="8"/>
        <v>98.77</v>
      </c>
      <c r="BW6" s="22">
        <f t="shared" si="8"/>
        <v>95.79</v>
      </c>
      <c r="BX6" s="22">
        <f t="shared" si="8"/>
        <v>98.3</v>
      </c>
      <c r="BY6" s="22">
        <f t="shared" si="8"/>
        <v>93.82</v>
      </c>
      <c r="BZ6" s="21" t="str">
        <f>IF(BZ7="","",IF(BZ7="-","【-】","【"&amp;SUBSTITUTE(TEXT(BZ7,"#,##0.00"),"-","△")&amp;"】"))</f>
        <v>【97.47】</v>
      </c>
      <c r="CA6" s="22">
        <f>IF(CA7="",NA(),CA7)</f>
        <v>428.64</v>
      </c>
      <c r="CB6" s="22">
        <f t="shared" ref="CB6:CJ6" si="9">IF(CB7="",NA(),CB7)</f>
        <v>428.5</v>
      </c>
      <c r="CC6" s="22">
        <f t="shared" si="9"/>
        <v>403.05</v>
      </c>
      <c r="CD6" s="22">
        <f t="shared" si="9"/>
        <v>390.14</v>
      </c>
      <c r="CE6" s="22">
        <f t="shared" si="9"/>
        <v>396.79</v>
      </c>
      <c r="CF6" s="22">
        <f t="shared" si="9"/>
        <v>171.67</v>
      </c>
      <c r="CG6" s="22">
        <f t="shared" si="9"/>
        <v>173.67</v>
      </c>
      <c r="CH6" s="22">
        <f t="shared" si="9"/>
        <v>171.13</v>
      </c>
      <c r="CI6" s="22">
        <f t="shared" si="9"/>
        <v>173.7</v>
      </c>
      <c r="CJ6" s="22">
        <f t="shared" si="9"/>
        <v>178.94</v>
      </c>
      <c r="CK6" s="21" t="str">
        <f>IF(CK7="","",IF(CK7="-","【-】","【"&amp;SUBSTITUTE(TEXT(CK7,"#,##0.00"),"-","△")&amp;"】"))</f>
        <v>【174.75】</v>
      </c>
      <c r="CL6" s="22">
        <f>IF(CL7="",NA(),CL7)</f>
        <v>33.94</v>
      </c>
      <c r="CM6" s="22">
        <f t="shared" ref="CM6:CU6" si="10">IF(CM7="",NA(),CM7)</f>
        <v>33.19</v>
      </c>
      <c r="CN6" s="22">
        <f t="shared" si="10"/>
        <v>34.46</v>
      </c>
      <c r="CO6" s="22">
        <f t="shared" si="10"/>
        <v>34.94</v>
      </c>
      <c r="CP6" s="22">
        <f t="shared" si="10"/>
        <v>34.979999999999997</v>
      </c>
      <c r="CQ6" s="22">
        <f t="shared" si="10"/>
        <v>59.74</v>
      </c>
      <c r="CR6" s="22">
        <f t="shared" si="10"/>
        <v>59.67</v>
      </c>
      <c r="CS6" s="22">
        <f t="shared" si="10"/>
        <v>60.12</v>
      </c>
      <c r="CT6" s="22">
        <f t="shared" si="10"/>
        <v>60.34</v>
      </c>
      <c r="CU6" s="22">
        <f t="shared" si="10"/>
        <v>59.54</v>
      </c>
      <c r="CV6" s="21" t="str">
        <f>IF(CV7="","",IF(CV7="-","【-】","【"&amp;SUBSTITUTE(TEXT(CV7,"#,##0.00"),"-","△")&amp;"】"))</f>
        <v>【59.97】</v>
      </c>
      <c r="CW6" s="22">
        <f>IF(CW7="",NA(),CW7)</f>
        <v>91.46</v>
      </c>
      <c r="CX6" s="22">
        <f t="shared" ref="CX6:DF6" si="11">IF(CX7="",NA(),CX7)</f>
        <v>92.83</v>
      </c>
      <c r="CY6" s="22">
        <f t="shared" si="11"/>
        <v>92.03</v>
      </c>
      <c r="CZ6" s="22">
        <f t="shared" si="11"/>
        <v>92.71</v>
      </c>
      <c r="DA6" s="22">
        <f t="shared" si="11"/>
        <v>93.43</v>
      </c>
      <c r="DB6" s="22">
        <f t="shared" si="11"/>
        <v>84.8</v>
      </c>
      <c r="DC6" s="22">
        <f t="shared" si="11"/>
        <v>84.6</v>
      </c>
      <c r="DD6" s="22">
        <f t="shared" si="11"/>
        <v>84.24</v>
      </c>
      <c r="DE6" s="22">
        <f t="shared" si="11"/>
        <v>84.19</v>
      </c>
      <c r="DF6" s="22">
        <f t="shared" si="11"/>
        <v>83.93</v>
      </c>
      <c r="DG6" s="21" t="str">
        <f>IF(DG7="","",IF(DG7="-","【-】","【"&amp;SUBSTITUTE(TEXT(DG7,"#,##0.00"),"-","△")&amp;"】"))</f>
        <v>【89.76】</v>
      </c>
      <c r="DH6" s="22">
        <f>IF(DH7="",NA(),DH7)</f>
        <v>42.84</v>
      </c>
      <c r="DI6" s="22">
        <f t="shared" ref="DI6:DQ6" si="12">IF(DI7="",NA(),DI7)</f>
        <v>45.04</v>
      </c>
      <c r="DJ6" s="22">
        <f t="shared" si="12"/>
        <v>46.77</v>
      </c>
      <c r="DK6" s="22">
        <f t="shared" si="12"/>
        <v>47.06</v>
      </c>
      <c r="DL6" s="22">
        <f t="shared" si="12"/>
        <v>48.92</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0.21</v>
      </c>
      <c r="EE6" s="22">
        <f t="shared" ref="EE6:EM6" si="14">IF(EE7="",NA(),EE7)</f>
        <v>0.16</v>
      </c>
      <c r="EF6" s="22">
        <f t="shared" si="14"/>
        <v>0.23</v>
      </c>
      <c r="EG6" s="22">
        <f t="shared" si="14"/>
        <v>0.19</v>
      </c>
      <c r="EH6" s="22">
        <f t="shared" si="14"/>
        <v>0.15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82341</v>
      </c>
      <c r="D7" s="24">
        <v>46</v>
      </c>
      <c r="E7" s="24">
        <v>1</v>
      </c>
      <c r="F7" s="24">
        <v>0</v>
      </c>
      <c r="G7" s="24">
        <v>1</v>
      </c>
      <c r="H7" s="24" t="s">
        <v>92</v>
      </c>
      <c r="I7" s="24" t="s">
        <v>93</v>
      </c>
      <c r="J7" s="24" t="s">
        <v>94</v>
      </c>
      <c r="K7" s="24" t="s">
        <v>95</v>
      </c>
      <c r="L7" s="24" t="s">
        <v>96</v>
      </c>
      <c r="M7" s="24" t="s">
        <v>97</v>
      </c>
      <c r="N7" s="25" t="s">
        <v>98</v>
      </c>
      <c r="O7" s="25">
        <v>71.67</v>
      </c>
      <c r="P7" s="25">
        <v>88.21</v>
      </c>
      <c r="Q7" s="25">
        <v>4455</v>
      </c>
      <c r="R7" s="25">
        <v>47181</v>
      </c>
      <c r="S7" s="25">
        <v>207.6</v>
      </c>
      <c r="T7" s="25">
        <v>227.27</v>
      </c>
      <c r="U7" s="25">
        <v>41455</v>
      </c>
      <c r="V7" s="25">
        <v>203.26</v>
      </c>
      <c r="W7" s="25">
        <v>203.95</v>
      </c>
      <c r="X7" s="25">
        <v>101.97</v>
      </c>
      <c r="Y7" s="25">
        <v>101.54</v>
      </c>
      <c r="Z7" s="25">
        <v>104.64</v>
      </c>
      <c r="AA7" s="25">
        <v>106.57</v>
      </c>
      <c r="AB7" s="25">
        <v>101.03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260.54000000000002</v>
      </c>
      <c r="AU7" s="25">
        <v>247.76</v>
      </c>
      <c r="AV7" s="25">
        <v>214.21</v>
      </c>
      <c r="AW7" s="25">
        <v>207.72</v>
      </c>
      <c r="AX7" s="25">
        <v>254.09</v>
      </c>
      <c r="AY7" s="25">
        <v>366.03</v>
      </c>
      <c r="AZ7" s="25">
        <v>365.18</v>
      </c>
      <c r="BA7" s="25">
        <v>327.77</v>
      </c>
      <c r="BB7" s="25">
        <v>338.02</v>
      </c>
      <c r="BC7" s="25">
        <v>345.94</v>
      </c>
      <c r="BD7" s="25">
        <v>252.29</v>
      </c>
      <c r="BE7" s="25">
        <v>840.31</v>
      </c>
      <c r="BF7" s="25">
        <v>815.41</v>
      </c>
      <c r="BG7" s="25">
        <v>760.93</v>
      </c>
      <c r="BH7" s="25">
        <v>733.12</v>
      </c>
      <c r="BI7" s="25">
        <v>673.24</v>
      </c>
      <c r="BJ7" s="25">
        <v>370.12</v>
      </c>
      <c r="BK7" s="25">
        <v>371.65</v>
      </c>
      <c r="BL7" s="25">
        <v>397.1</v>
      </c>
      <c r="BM7" s="25">
        <v>379.91</v>
      </c>
      <c r="BN7" s="25">
        <v>386.61</v>
      </c>
      <c r="BO7" s="25">
        <v>268.07</v>
      </c>
      <c r="BP7" s="25">
        <v>59.55</v>
      </c>
      <c r="BQ7" s="25">
        <v>59.42</v>
      </c>
      <c r="BR7" s="25">
        <v>64.680000000000007</v>
      </c>
      <c r="BS7" s="25">
        <v>67.5</v>
      </c>
      <c r="BT7" s="25">
        <v>66.06</v>
      </c>
      <c r="BU7" s="25">
        <v>100.42</v>
      </c>
      <c r="BV7" s="25">
        <v>98.77</v>
      </c>
      <c r="BW7" s="25">
        <v>95.79</v>
      </c>
      <c r="BX7" s="25">
        <v>98.3</v>
      </c>
      <c r="BY7" s="25">
        <v>93.82</v>
      </c>
      <c r="BZ7" s="25">
        <v>97.47</v>
      </c>
      <c r="CA7" s="25">
        <v>428.64</v>
      </c>
      <c r="CB7" s="25">
        <v>428.5</v>
      </c>
      <c r="CC7" s="25">
        <v>403.05</v>
      </c>
      <c r="CD7" s="25">
        <v>390.14</v>
      </c>
      <c r="CE7" s="25">
        <v>396.79</v>
      </c>
      <c r="CF7" s="25">
        <v>171.67</v>
      </c>
      <c r="CG7" s="25">
        <v>173.67</v>
      </c>
      <c r="CH7" s="25">
        <v>171.13</v>
      </c>
      <c r="CI7" s="25">
        <v>173.7</v>
      </c>
      <c r="CJ7" s="25">
        <v>178.94</v>
      </c>
      <c r="CK7" s="25">
        <v>174.75</v>
      </c>
      <c r="CL7" s="25">
        <v>33.94</v>
      </c>
      <c r="CM7" s="25">
        <v>33.19</v>
      </c>
      <c r="CN7" s="25">
        <v>34.46</v>
      </c>
      <c r="CO7" s="25">
        <v>34.94</v>
      </c>
      <c r="CP7" s="25">
        <v>34.979999999999997</v>
      </c>
      <c r="CQ7" s="25">
        <v>59.74</v>
      </c>
      <c r="CR7" s="25">
        <v>59.67</v>
      </c>
      <c r="CS7" s="25">
        <v>60.12</v>
      </c>
      <c r="CT7" s="25">
        <v>60.34</v>
      </c>
      <c r="CU7" s="25">
        <v>59.54</v>
      </c>
      <c r="CV7" s="25">
        <v>59.97</v>
      </c>
      <c r="CW7" s="25">
        <v>91.46</v>
      </c>
      <c r="CX7" s="25">
        <v>92.83</v>
      </c>
      <c r="CY7" s="25">
        <v>92.03</v>
      </c>
      <c r="CZ7" s="25">
        <v>92.71</v>
      </c>
      <c r="DA7" s="25">
        <v>93.43</v>
      </c>
      <c r="DB7" s="25">
        <v>84.8</v>
      </c>
      <c r="DC7" s="25">
        <v>84.6</v>
      </c>
      <c r="DD7" s="25">
        <v>84.24</v>
      </c>
      <c r="DE7" s="25">
        <v>84.19</v>
      </c>
      <c r="DF7" s="25">
        <v>83.93</v>
      </c>
      <c r="DG7" s="25">
        <v>89.76</v>
      </c>
      <c r="DH7" s="25">
        <v>42.84</v>
      </c>
      <c r="DI7" s="25">
        <v>45.04</v>
      </c>
      <c r="DJ7" s="25">
        <v>46.77</v>
      </c>
      <c r="DK7" s="25">
        <v>47.06</v>
      </c>
      <c r="DL7" s="25">
        <v>48.92</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0.21</v>
      </c>
      <c r="EE7" s="25">
        <v>0.16</v>
      </c>
      <c r="EF7" s="25">
        <v>0.23</v>
      </c>
      <c r="EG7" s="25">
        <v>0.19</v>
      </c>
      <c r="EH7" s="25">
        <v>0.15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2024-02-01T07:17:23Z</cp:lastPrinted>
  <dcterms:created xsi:type="dcterms:W3CDTF">2023-12-05T00:50:13Z</dcterms:created>
  <dcterms:modified xsi:type="dcterms:W3CDTF">2024-02-21T06:36:55Z</dcterms:modified>
  <cp:category/>
</cp:coreProperties>
</file>