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01 業務係\決算統計\2023(R5)決算統計（R4年度分）\経営比較分析\32_小美玉市\"/>
    </mc:Choice>
  </mc:AlternateContent>
  <workbookProtection workbookAlgorithmName="SHA-512" workbookHashValue="Ve9FkIMF4dlvfWxxvpdeBrZ+cG/msX4YlrNL+KZFRtE1O464LiiUzsZ0N4oY04+dITWzEcGOzEzI9aGj3/rc8w==" workbookSaltValue="Q63NhT8FK0hyI9jlC023P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<sst xmlns="http://schemas.openxmlformats.org/spreadsheetml/2006/main" count="236" uniqueCount="118">
  <si>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</si>
  <si>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</si>
  <si>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</si>
  <si>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</si>
  <si>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</si>
  <si>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</si>
  <si>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</si>
  <si>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</si>
  <si>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</si>
  <si>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</si>
  <si>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</si>
  <si>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</si>
  <si>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</si>
  <si>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</si>
  <si>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</si>
  <si>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</si>
  <si>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</si>
  <si>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</si>
  <si>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</si>
  <si>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</si>
  <si>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</si>
  <si>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</si>
  <si>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</si>
  <si>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</si>
  <si>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</si>
  <si>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</si>
  <si>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</si>
  <si>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</si>
  <si>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</si>
  <si>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</si>
  <si>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</si>
  <si>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</si>
  <si>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</si>
  <si>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</si>
  <si>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</si>
  <si>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</si>
  <si>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</si>
  <si>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</si>
  <si>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</si>
  <si>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</si>
  <si>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</si>
  <si>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</si>
  <si>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</si>
  <si>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</si>
  <si>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</si>
  <si>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</si>
  <si>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</si>
  <si>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</si>
  <si>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</si>
  <si>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</si>
  <si>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</si>
  <si>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</si>
  <si>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</si>
  <si>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</si>
  <si>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</si>
  <si>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</si>
  <si>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</si>
  <si>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</si>
  <si>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</si>
  <si>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</si>
  <si>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</si>
  <si>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</si>
  <si>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</si>
  <si>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</si>
  <si>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</si>
  <si>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</si>
  <si>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</si>
  <si>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</si>
  <si>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</si>
  <si>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</si>
  <si>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</si>
  <si>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</si>
  <si>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</si>
  <si>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</si>
  <si>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</si>
  <si>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</si>
  <si>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</si>
  <si>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</si>
  <si>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</si>
  <si>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</si>
  <si>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</si>
  <si>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</si>
  <si>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</si>
  <si>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</si>
  <si>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</si>
  <si>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</si>
  <si>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</si>
  <si>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</si>
  <si>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</si>
  <si>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</si>
  <si>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</si>
  <si>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</si>
  <si>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</si>
  <si>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</si>
  <si>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</si>
  <si>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</si>
  <si>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</si>
  <si>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</si>
  <si>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</si>
  <si>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</si>
  <si>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</si>
  <si>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</si>
  <si>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</si>
  <si>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</si>
  <si>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</si>
  <si>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</si>
  <si>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</si>
  <si>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</si>
  <si>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</si>
  <si>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</si>
  <si>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</si>
  <si>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</si>
  <si>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</si>
  <si>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</si>
  <si>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</si>
  <si>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③管渠改善率は0％である。
　今後は、管渠の外、供用開始から10年以上を経過している処理施設もあることを踏まえ、点検調査等により改修等の優先度を決定するなど、計画的かつ効率的な維持管理に取り組む必要がある。</t>
    <rPh sb="1" eb="3">
      <t>カンキョ</t>
    </rPh>
    <rPh sb="3" eb="5">
      <t>カイゼン</t>
    </rPh>
    <rPh sb="5" eb="6">
      <t>リツ</t>
    </rPh>
    <rPh sb="15" eb="17">
      <t>コンゴ</t>
    </rPh>
    <rPh sb="19" eb="21">
      <t>カンキョ</t>
    </rPh>
    <rPh sb="22" eb="23">
      <t>ソト</t>
    </rPh>
    <rPh sb="24" eb="26">
      <t>キョウヨウ</t>
    </rPh>
    <rPh sb="26" eb="28">
      <t>カイシ</t>
    </rPh>
    <rPh sb="32" eb="33">
      <t>ネン</t>
    </rPh>
    <rPh sb="33" eb="35">
      <t>イジョウ</t>
    </rPh>
    <rPh sb="36" eb="38">
      <t>ケイカ</t>
    </rPh>
    <rPh sb="42" eb="44">
      <t>ショリ</t>
    </rPh>
    <rPh sb="44" eb="46">
      <t>シセツ</t>
    </rPh>
    <rPh sb="52" eb="53">
      <t>フ</t>
    </rPh>
    <rPh sb="56" eb="58">
      <t>テンケン</t>
    </rPh>
    <rPh sb="58" eb="60">
      <t>チョウサ</t>
    </rPh>
    <rPh sb="60" eb="61">
      <t>トウ</t>
    </rPh>
    <rPh sb="64" eb="66">
      <t>カイシュウ</t>
    </rPh>
    <rPh sb="66" eb="67">
      <t>トウ</t>
    </rPh>
    <rPh sb="68" eb="71">
      <t>ユウセンド</t>
    </rPh>
    <rPh sb="72" eb="74">
      <t>ケッテイ</t>
    </rPh>
    <rPh sb="79" eb="82">
      <t>ケイカクテキ</t>
    </rPh>
    <rPh sb="84" eb="87">
      <t>コウリツテキ</t>
    </rPh>
    <rPh sb="88" eb="90">
      <t>イジ</t>
    </rPh>
    <rPh sb="90" eb="92">
      <t>カンリ</t>
    </rPh>
    <rPh sb="93" eb="94">
      <t>ト</t>
    </rPh>
    <rPh sb="95" eb="96">
      <t>ク</t>
    </rPh>
    <rPh sb="97" eb="99">
      <t>ヒツヨウ</t>
    </rPh>
    <phoneticPr fontId="4"/>
  </si>
  <si>
    <t>　農業集落排水施設の機能停止は、住民生活に多大な影響を及ぼすことから、管渠や処理施設等の将来的な老朽化を見据えた機能診断を実施するなどし、計画的かつ効率的な改修等、適切な維持管理を実施することが重要である。
　また、これらに向けた財源の確保が大きな課題となることから、今後も引き続き、使用料収入の収益増に向けた積極的な接続促進や、公共下水道事業との広域化・共同化を図るなど、適正な財源の確保や維持管理費用の縮減に努めることが非常に重要である。</t>
    <rPh sb="1" eb="3">
      <t>ノウギョウ</t>
    </rPh>
    <rPh sb="3" eb="5">
      <t>シュウラク</t>
    </rPh>
    <rPh sb="5" eb="7">
      <t>ハイスイ</t>
    </rPh>
    <rPh sb="7" eb="9">
      <t>シセツ</t>
    </rPh>
    <rPh sb="10" eb="12">
      <t>キノウ</t>
    </rPh>
    <rPh sb="12" eb="14">
      <t>テイシ</t>
    </rPh>
    <rPh sb="16" eb="18">
      <t>ジュウミン</t>
    </rPh>
    <rPh sb="18" eb="20">
      <t>セイカツ</t>
    </rPh>
    <rPh sb="21" eb="23">
      <t>タダイ</t>
    </rPh>
    <rPh sb="24" eb="26">
      <t>エイキョウ</t>
    </rPh>
    <rPh sb="27" eb="28">
      <t>オヨ</t>
    </rPh>
    <rPh sb="35" eb="37">
      <t>カンキョ</t>
    </rPh>
    <rPh sb="42" eb="43">
      <t>トウ</t>
    </rPh>
    <rPh sb="44" eb="47">
      <t>ショウライテキ</t>
    </rPh>
    <rPh sb="48" eb="51">
      <t>ロウキュウカ</t>
    </rPh>
    <rPh sb="52" eb="54">
      <t>ミス</t>
    </rPh>
    <rPh sb="56" eb="58">
      <t>キノウ</t>
    </rPh>
    <rPh sb="58" eb="60">
      <t>シンダン</t>
    </rPh>
    <rPh sb="61" eb="63">
      <t>ジッシ</t>
    </rPh>
    <rPh sb="69" eb="72">
      <t>ケイカクテキ</t>
    </rPh>
    <rPh sb="74" eb="77">
      <t>コウリツテキ</t>
    </rPh>
    <rPh sb="78" eb="80">
      <t>カイシュウ</t>
    </rPh>
    <rPh sb="80" eb="81">
      <t>トウ</t>
    </rPh>
    <rPh sb="82" eb="84">
      <t>テキセツ</t>
    </rPh>
    <rPh sb="85" eb="87">
      <t>イジ</t>
    </rPh>
    <rPh sb="87" eb="89">
      <t>カンリ</t>
    </rPh>
    <rPh sb="90" eb="92">
      <t>ジッシ</t>
    </rPh>
    <rPh sb="97" eb="99">
      <t>ジュウヨウ</t>
    </rPh>
    <rPh sb="112" eb="113">
      <t>ム</t>
    </rPh>
    <rPh sb="115" eb="117">
      <t>ザイゲン</t>
    </rPh>
    <rPh sb="118" eb="120">
      <t>カクホ</t>
    </rPh>
    <rPh sb="121" eb="122">
      <t>オオ</t>
    </rPh>
    <rPh sb="124" eb="126">
      <t>カダイ</t>
    </rPh>
    <rPh sb="134" eb="136">
      <t>コンゴ</t>
    </rPh>
    <rPh sb="137" eb="138">
      <t>ヒ</t>
    </rPh>
    <rPh sb="139" eb="140">
      <t>ツヅ</t>
    </rPh>
    <rPh sb="142" eb="144">
      <t>シヨウ</t>
    </rPh>
    <rPh sb="144" eb="145">
      <t>リョウ</t>
    </rPh>
    <rPh sb="145" eb="147">
      <t>シュウニュウ</t>
    </rPh>
    <rPh sb="148" eb="150">
      <t>シュウエキ</t>
    </rPh>
    <rPh sb="150" eb="151">
      <t>ゾウ</t>
    </rPh>
    <rPh sb="152" eb="153">
      <t>ム</t>
    </rPh>
    <rPh sb="155" eb="157">
      <t>セッキョク</t>
    </rPh>
    <rPh sb="157" eb="158">
      <t>テキ</t>
    </rPh>
    <rPh sb="159" eb="161">
      <t>セツゾク</t>
    </rPh>
    <rPh sb="161" eb="163">
      <t>ソクシン</t>
    </rPh>
    <rPh sb="165" eb="167">
      <t>コウキョウ</t>
    </rPh>
    <rPh sb="167" eb="170">
      <t>ゲスイドウ</t>
    </rPh>
    <rPh sb="170" eb="172">
      <t>ジギョウ</t>
    </rPh>
    <rPh sb="174" eb="177">
      <t>コウイキカ</t>
    </rPh>
    <rPh sb="178" eb="181">
      <t>キョウドウカ</t>
    </rPh>
    <rPh sb="182" eb="183">
      <t>ハカ</t>
    </rPh>
    <rPh sb="187" eb="189">
      <t>テキセイ</t>
    </rPh>
    <rPh sb="190" eb="192">
      <t>ザイゲン</t>
    </rPh>
    <rPh sb="193" eb="195">
      <t>カクホ</t>
    </rPh>
    <rPh sb="196" eb="198">
      <t>イジ</t>
    </rPh>
    <rPh sb="198" eb="200">
      <t>カンリ</t>
    </rPh>
    <rPh sb="200" eb="202">
      <t>ヒヨウ</t>
    </rPh>
    <rPh sb="203" eb="205">
      <t>シュクゲン</t>
    </rPh>
    <rPh sb="206" eb="207">
      <t>ツト</t>
    </rPh>
    <rPh sb="212" eb="214">
      <t>ヒジョウ</t>
    </rPh>
    <rPh sb="215" eb="217">
      <t>ジュウヨウ</t>
    </rPh>
    <phoneticPr fontId="4"/>
  </si>
  <si>
    <t>①収益的収支比率は、100％を下回っている要因としては、巴中部Ⅱ期地区の事業完了に伴う都道府県補助金の減額及び使用料収入の減額が挙げられる。
　県補助金は一時的な収益であること、また、地方債償還の財源として減債基金を取り崩している状況であることを踏まえると、さらなるコスト削減や積極的な接続促進に取り組み、さらなる使用料収入等の収益増を図る必要がある。
④企業債残高対事業規模比率は0％であるが、これは地方債償還元金を一般会計繰入金で賄っていることが要因として挙げられる。引き続き積極的な接続促進を図ることで、さらなる使用料収入を確保する必要がある。
⑤経費回収率は、平均値と比較し下回っているため、今後も引き続き積極的な接続促進を図ることで、さらなる使用料収入を確保する必要がある。
⑥汚水処理原価は、平均値と比較し上回っている要因としては、使用料収入が減少する一方で市内4箇所ある処理場等の維持管理費の増加が挙げられる。
⑦施設利用率は、平均値を下回っている。季節による処理水量の変動も見受けられる中、今後も引き続き積極的な接続促進を図ることが必要である。
⑧水洗化率は、平均値を下回っている。今後も引き続き積極的な接続促進を図ることが必要である。</t>
    <rPh sb="1" eb="4">
      <t>シュウエキテキ</t>
    </rPh>
    <rPh sb="4" eb="6">
      <t>シュウシ</t>
    </rPh>
    <rPh sb="6" eb="8">
      <t>ヒリツ</t>
    </rPh>
    <rPh sb="15" eb="16">
      <t>シタ</t>
    </rPh>
    <rPh sb="21" eb="23">
      <t>ヨウイン</t>
    </rPh>
    <rPh sb="28" eb="29">
      <t>トモエ</t>
    </rPh>
    <rPh sb="29" eb="31">
      <t>チュウブ</t>
    </rPh>
    <rPh sb="32" eb="33">
      <t>キ</t>
    </rPh>
    <rPh sb="33" eb="35">
      <t>チク</t>
    </rPh>
    <rPh sb="36" eb="38">
      <t>ジギョウ</t>
    </rPh>
    <rPh sb="38" eb="40">
      <t>カンリョウ</t>
    </rPh>
    <rPh sb="41" eb="42">
      <t>トモナ</t>
    </rPh>
    <rPh sb="43" eb="47">
      <t>トドウフケン</t>
    </rPh>
    <rPh sb="47" eb="50">
      <t>ホジョキン</t>
    </rPh>
    <rPh sb="51" eb="53">
      <t>ゲンガク</t>
    </rPh>
    <rPh sb="53" eb="54">
      <t>オヨ</t>
    </rPh>
    <rPh sb="55" eb="58">
      <t>シヨウリョウ</t>
    </rPh>
    <rPh sb="58" eb="60">
      <t>シュウニュウ</t>
    </rPh>
    <rPh sb="61" eb="63">
      <t>ゲンガク</t>
    </rPh>
    <rPh sb="64" eb="65">
      <t>ア</t>
    </rPh>
    <rPh sb="72" eb="73">
      <t>ケン</t>
    </rPh>
    <rPh sb="73" eb="76">
      <t>ホジョキン</t>
    </rPh>
    <rPh sb="77" eb="80">
      <t>イチジテキ</t>
    </rPh>
    <rPh sb="81" eb="83">
      <t>シュウエキ</t>
    </rPh>
    <rPh sb="92" eb="95">
      <t>チホウサイ</t>
    </rPh>
    <rPh sb="95" eb="97">
      <t>ショウカン</t>
    </rPh>
    <rPh sb="98" eb="100">
      <t>ザイゲン</t>
    </rPh>
    <rPh sb="103" eb="105">
      <t>ゲンサイ</t>
    </rPh>
    <rPh sb="105" eb="107">
      <t>キキン</t>
    </rPh>
    <rPh sb="108" eb="109">
      <t>ト</t>
    </rPh>
    <rPh sb="110" eb="111">
      <t>クズ</t>
    </rPh>
    <rPh sb="115" eb="117">
      <t>ジョウキョウ</t>
    </rPh>
    <rPh sb="123" eb="124">
      <t>フ</t>
    </rPh>
    <rPh sb="136" eb="138">
      <t>サクゲン</t>
    </rPh>
    <rPh sb="139" eb="142">
      <t>セッキョクテキ</t>
    </rPh>
    <rPh sb="143" eb="145">
      <t>セツゾク</t>
    </rPh>
    <rPh sb="145" eb="147">
      <t>ソクシン</t>
    </rPh>
    <rPh sb="148" eb="149">
      <t>ト</t>
    </rPh>
    <rPh sb="150" eb="151">
      <t>ク</t>
    </rPh>
    <rPh sb="157" eb="159">
      <t>シヨウ</t>
    </rPh>
    <rPh sb="159" eb="160">
      <t>リョウ</t>
    </rPh>
    <rPh sb="160" eb="162">
      <t>シュウニュウ</t>
    </rPh>
    <rPh sb="162" eb="163">
      <t>トウ</t>
    </rPh>
    <rPh sb="164" eb="166">
      <t>シュウエキ</t>
    </rPh>
    <rPh sb="166" eb="167">
      <t>ゾウ</t>
    </rPh>
    <rPh sb="168" eb="169">
      <t>ハカ</t>
    </rPh>
    <rPh sb="170" eb="172">
      <t>ヒツヨウ</t>
    </rPh>
    <rPh sb="178" eb="180">
      <t>キギョウ</t>
    </rPh>
    <rPh sb="246" eb="248">
      <t>ソクシン</t>
    </rPh>
    <rPh sb="277" eb="279">
      <t>ケイヒ</t>
    </rPh>
    <rPh sb="279" eb="281">
      <t>カイシュウ</t>
    </rPh>
    <rPh sb="281" eb="282">
      <t>リツ</t>
    </rPh>
    <rPh sb="284" eb="286">
      <t>ヘイキン</t>
    </rPh>
    <rPh sb="286" eb="287">
      <t>チ</t>
    </rPh>
    <rPh sb="288" eb="290">
      <t>ヒカク</t>
    </rPh>
    <rPh sb="291" eb="293">
      <t>シタマワ</t>
    </rPh>
    <rPh sb="300" eb="301">
      <t>コン</t>
    </rPh>
    <rPh sb="303" eb="304">
      <t>ヒ</t>
    </rPh>
    <rPh sb="305" eb="306">
      <t>ツヅ</t>
    </rPh>
    <rPh sb="307" eb="310">
      <t>セッキョクテキ</t>
    </rPh>
    <rPh sb="311" eb="313">
      <t>セツゾク</t>
    </rPh>
    <rPh sb="313" eb="315">
      <t>ソクシン</t>
    </rPh>
    <rPh sb="316" eb="317">
      <t>ハカ</t>
    </rPh>
    <rPh sb="326" eb="328">
      <t>シヨウ</t>
    </rPh>
    <rPh sb="328" eb="329">
      <t>リョウ</t>
    </rPh>
    <rPh sb="329" eb="331">
      <t>シュウニュウ</t>
    </rPh>
    <rPh sb="332" eb="334">
      <t>カクホ</t>
    </rPh>
    <rPh sb="336" eb="338">
      <t>ヒツヨウ</t>
    </rPh>
    <rPh sb="344" eb="346">
      <t>オスイ</t>
    </rPh>
    <rPh sb="346" eb="348">
      <t>ショリ</t>
    </rPh>
    <rPh sb="348" eb="350">
      <t>ゲンカ</t>
    </rPh>
    <rPh sb="352" eb="354">
      <t>ヘイキン</t>
    </rPh>
    <rPh sb="354" eb="355">
      <t>チ</t>
    </rPh>
    <rPh sb="356" eb="358">
      <t>ヒカク</t>
    </rPh>
    <rPh sb="359" eb="361">
      <t>ウワマワ</t>
    </rPh>
    <rPh sb="365" eb="367">
      <t>ヨウイン</t>
    </rPh>
    <rPh sb="372" eb="375">
      <t>シヨウリョウ</t>
    </rPh>
    <rPh sb="375" eb="377">
      <t>シュウニュウ</t>
    </rPh>
    <rPh sb="378" eb="380">
      <t>ゲンショウ</t>
    </rPh>
    <rPh sb="382" eb="384">
      <t>イッポウ</t>
    </rPh>
    <rPh sb="385" eb="387">
      <t>シナイ</t>
    </rPh>
    <rPh sb="388" eb="390">
      <t>カショ</t>
    </rPh>
    <rPh sb="392" eb="395">
      <t>ショリジョウ</t>
    </rPh>
    <rPh sb="395" eb="396">
      <t>トウ</t>
    </rPh>
    <rPh sb="397" eb="399">
      <t>イジ</t>
    </rPh>
    <rPh sb="399" eb="402">
      <t>カンリヒ</t>
    </rPh>
    <rPh sb="403" eb="405">
      <t>ゾウカ</t>
    </rPh>
    <rPh sb="406" eb="407">
      <t>ア</t>
    </rPh>
    <rPh sb="414" eb="416">
      <t>シセツ</t>
    </rPh>
    <rPh sb="416" eb="418">
      <t>リヨウ</t>
    </rPh>
    <rPh sb="418" eb="419">
      <t>リツ</t>
    </rPh>
    <rPh sb="421" eb="423">
      <t>ヘイキン</t>
    </rPh>
    <rPh sb="423" eb="424">
      <t>チ</t>
    </rPh>
    <rPh sb="425" eb="427">
      <t>シタマワ</t>
    </rPh>
    <rPh sb="432" eb="434">
      <t>キセツ</t>
    </rPh>
    <rPh sb="437" eb="439">
      <t>ショリ</t>
    </rPh>
    <rPh sb="439" eb="441">
      <t>スイリョウ</t>
    </rPh>
    <rPh sb="442" eb="444">
      <t>ヘンドウ</t>
    </rPh>
    <rPh sb="445" eb="447">
      <t>ミウ</t>
    </rPh>
    <rPh sb="451" eb="452">
      <t>ナカ</t>
    </rPh>
    <rPh sb="453" eb="455">
      <t>コンゴ</t>
    </rPh>
    <rPh sb="456" eb="457">
      <t>ヒ</t>
    </rPh>
    <rPh sb="458" eb="459">
      <t>ツヅ</t>
    </rPh>
    <rPh sb="460" eb="463">
      <t>セッキョクテキ</t>
    </rPh>
    <rPh sb="464" eb="466">
      <t>セツゾク</t>
    </rPh>
    <rPh sb="466" eb="468">
      <t>ソクシン</t>
    </rPh>
    <rPh sb="469" eb="470">
      <t>ハカ</t>
    </rPh>
    <rPh sb="474" eb="476">
      <t>ヒツヨウ</t>
    </rPh>
    <rPh sb="482" eb="485">
      <t>スイセンカ</t>
    </rPh>
    <rPh sb="485" eb="486">
      <t>リツ</t>
    </rPh>
    <rPh sb="488" eb="491">
      <t>ヘイキンチ</t>
    </rPh>
    <rPh sb="492" eb="494">
      <t>シタマワ</t>
    </rPh>
    <rPh sb="499" eb="501">
      <t>コンゴ</t>
    </rPh>
    <rPh sb="502" eb="503">
      <t>ヒ</t>
    </rPh>
    <rPh sb="504" eb="505">
      <t>ツヅ</t>
    </rPh>
    <rPh sb="506" eb="509">
      <t>セッキョクテキ</t>
    </rPh>
    <rPh sb="510" eb="512">
      <t>セツゾク</t>
    </rPh>
    <rPh sb="512" eb="514">
      <t>ソクシン</t>
    </rPh>
    <rPh sb="515" eb="516">
      <t>ハカ</t>
    </rPh>
    <rPh sb="520" eb="5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</si>
</sst>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AA-4BBA-AAFE-9A156E20B48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CCAA-4BBA-AAFE-9A156E20B48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36.86</c:v>
                </c:pt>
                <c:pt idx="1">
                  <c:v>38.14</c:v>
                </c:pt>
                <c:pt idx="2">
                  <c:v>38.840000000000003</c:v>
                </c:pt>
                <c:pt idx="3">
                  <c:v>41.01</c:v>
                </c:pt>
                <c:pt idx="4">
                  <c:v>42.47</c:v>
                </c:pt>
              </c:numCache>
            </c:numRef>
          </c:val>
          <c:extLst>
            <c:ext xmlns:c16="http://schemas.microsoft.com/office/drawing/2014/chart" uri="{C3380CC4-5D6E-409C-BE32-E72D297353CC}">
              <c16:uniqueId val="{00000000-2EFB-4172-811B-CC66A50F40E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2EFB-4172-811B-CC66A50F40E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69.69</c:v>
                </c:pt>
                <c:pt idx="1">
                  <c:v>71.8</c:v>
                </c:pt>
                <c:pt idx="2">
                  <c:v>70.92</c:v>
                </c:pt>
                <c:pt idx="3">
                  <c:v>78.03</c:v>
                </c:pt>
                <c:pt idx="4">
                  <c:v>76.22</c:v>
                </c:pt>
              </c:numCache>
            </c:numRef>
          </c:val>
          <c:extLst>
            <c:ext xmlns:c16="http://schemas.microsoft.com/office/drawing/2014/chart" uri="{C3380CC4-5D6E-409C-BE32-E72D297353CC}">
              <c16:uniqueId val="{00000000-D219-4C6C-90D6-FDECA2AF931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D219-4C6C-90D6-FDECA2AF931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100.68</c:v>
                </c:pt>
                <c:pt idx="1">
                  <c:v>108.08</c:v>
                </c:pt>
                <c:pt idx="2">
                  <c:v>99.67</c:v>
                </c:pt>
                <c:pt idx="3">
                  <c:v>86.69</c:v>
                </c:pt>
                <c:pt idx="4">
                  <c:v>81.430000000000007</c:v>
                </c:pt>
              </c:numCache>
            </c:numRef>
          </c:val>
          <c:extLst>
            <c:ext xmlns:c16="http://schemas.microsoft.com/office/drawing/2014/chart" uri="{C3380CC4-5D6E-409C-BE32-E72D297353CC}">
              <c16:uniqueId val="{00000000-8A0E-44FD-BDD5-561F4AF5DA7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0E-44FD-BDD5-561F4AF5DA7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6A-428F-BC1D-26F2DF7208A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6A-428F-BC1D-26F2DF7208A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32-4475-91AE-B1C9D04CD90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32-4475-91AE-B1C9D04CD90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53-4FA5-B534-25550524CCC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53-4FA5-B534-25550524CCC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E4-4FB7-A7D2-3ED02E99B11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E4-4FB7-A7D2-3ED02E99B11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48-43C9-9FE3-76839C2CB95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F348-43C9-9FE3-76839C2CB95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50</c:v>
                </c:pt>
                <c:pt idx="1">
                  <c:v>42.44</c:v>
                </c:pt>
                <c:pt idx="2">
                  <c:v>41.7</c:v>
                </c:pt>
                <c:pt idx="3">
                  <c:v>31.51</c:v>
                </c:pt>
                <c:pt idx="4">
                  <c:v>32.9</c:v>
                </c:pt>
              </c:numCache>
            </c:numRef>
          </c:val>
          <c:extLst>
            <c:ext xmlns:c16="http://schemas.microsoft.com/office/drawing/2014/chart" uri="{C3380CC4-5D6E-409C-BE32-E72D297353CC}">
              <c16:uniqueId val="{00000000-5665-4FBA-8444-18B21B0E121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5665-4FBA-8444-18B21B0E121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319.02999999999997</c:v>
                </c:pt>
                <c:pt idx="1">
                  <c:v>379.55</c:v>
                </c:pt>
                <c:pt idx="2">
                  <c:v>409.71</c:v>
                </c:pt>
                <c:pt idx="3">
                  <c:v>534.41999999999996</c:v>
                </c:pt>
                <c:pt idx="4">
                  <c:v>514.75</c:v>
                </c:pt>
              </c:numCache>
            </c:numRef>
          </c:val>
          <c:extLst>
            <c:ext xmlns:c16="http://schemas.microsoft.com/office/drawing/2014/chart" uri="{C3380CC4-5D6E-409C-BE32-E72D297353CC}">
              <c16:uniqueId val="{00000000-9825-48B2-9FA8-BF4ED798A5F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9825-48B2-9FA8-BF4ED798A5F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小美玉市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49224</v>
      </c>
      <c r="AM8" s="42"/>
      <c r="AN8" s="42"/>
      <c r="AO8" s="42"/>
      <c r="AP8" s="42"/>
      <c r="AQ8" s="42"/>
      <c r="AR8" s="42"/>
      <c r="AS8" s="42"/>
      <c r="AT8" s="35">
        <f>データ!T6</f>
        <v>144.74</v>
      </c>
      <c r="AU8" s="35"/>
      <c r="AV8" s="35"/>
      <c r="AW8" s="35"/>
      <c r="AX8" s="35"/>
      <c r="AY8" s="35"/>
      <c r="AZ8" s="35"/>
      <c r="BA8" s="35"/>
      <c r="BB8" s="35">
        <f>データ!U6</f>
        <v>340.09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8.5500000000000007</v>
      </c>
      <c r="Q10" s="35"/>
      <c r="R10" s="35"/>
      <c r="S10" s="35"/>
      <c r="T10" s="35"/>
      <c r="U10" s="35"/>
      <c r="V10" s="35"/>
      <c r="W10" s="35">
        <f>データ!Q6</f>
        <v>80.16</v>
      </c>
      <c r="X10" s="35"/>
      <c r="Y10" s="35"/>
      <c r="Z10" s="35"/>
      <c r="AA10" s="35"/>
      <c r="AB10" s="35"/>
      <c r="AC10" s="35"/>
      <c r="AD10" s="42">
        <f>データ!R6</f>
        <v>3080</v>
      </c>
      <c r="AE10" s="42"/>
      <c r="AF10" s="42"/>
      <c r="AG10" s="42"/>
      <c r="AH10" s="42"/>
      <c r="AI10" s="42"/>
      <c r="AJ10" s="42"/>
      <c r="AK10" s="2"/>
      <c r="AL10" s="42">
        <f>データ!V6</f>
        <v>4189</v>
      </c>
      <c r="AM10" s="42"/>
      <c r="AN10" s="42"/>
      <c r="AO10" s="42"/>
      <c r="AP10" s="42"/>
      <c r="AQ10" s="42"/>
      <c r="AR10" s="42"/>
      <c r="AS10" s="42"/>
      <c r="AT10" s="35">
        <f>データ!W6</f>
        <v>3.62</v>
      </c>
      <c r="AU10" s="35"/>
      <c r="AV10" s="35"/>
      <c r="AW10" s="35"/>
      <c r="AX10" s="35"/>
      <c r="AY10" s="35"/>
      <c r="AZ10" s="35"/>
      <c r="BA10" s="35"/>
      <c r="BB10" s="35">
        <f>データ!X6</f>
        <v>1157.18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FUxDFbd+bW23cevzhBJkUwAj/+QAYc2Rqd1HgWqm4Vzy1WtWEbqsVJy2K6f12qbq/MfzX5xiyYB8jD2uEAbMKQ==" saltValue="SWI+FgR63f0bBcG5jYm8M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82368</v>
      </c>
      <c r="D6" s="19">
        <f t="shared" si="3"/>
        <v>47</v>
      </c>
      <c r="E6" s="19">
        <f t="shared" si="3"/>
        <v>17</v>
      </c>
      <c r="F6" s="19">
        <f t="shared" si="3"/>
        <v>5</v>
      </c>
      <c r="G6" s="19">
        <f t="shared" si="3"/>
        <v>0</v>
      </c>
      <c r="H6" s="19" t="str">
        <f t="shared" si="3"/>
        <v>茨城県　小美玉市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8.5500000000000007</v>
      </c>
      <c r="Q6" s="20">
        <f t="shared" si="3"/>
        <v>80.16</v>
      </c>
      <c r="R6" s="20">
        <f t="shared" si="3"/>
        <v>3080</v>
      </c>
      <c r="S6" s="20">
        <f t="shared" si="3"/>
        <v>49224</v>
      </c>
      <c r="T6" s="20">
        <f t="shared" si="3"/>
        <v>144.74</v>
      </c>
      <c r="U6" s="20">
        <f t="shared" si="3"/>
        <v>340.09</v>
      </c>
      <c r="V6" s="20">
        <f t="shared" si="3"/>
        <v>4189</v>
      </c>
      <c r="W6" s="20">
        <f t="shared" si="3"/>
        <v>3.62</v>
      </c>
      <c r="X6" s="20">
        <f t="shared" si="3"/>
        <v>1157.18</v>
      </c>
      <c r="Y6" s="21">
        <f>IF(Y7="",NA(),Y7)</f>
        <v>100.68</v>
      </c>
      <c r="Z6" s="21">
        <f t="shared" ref="Z6:AH6" si="4">IF(Z7="",NA(),Z7)</f>
        <v>108.08</v>
      </c>
      <c r="AA6" s="21">
        <f t="shared" si="4"/>
        <v>99.67</v>
      </c>
      <c r="AB6" s="21">
        <f t="shared" si="4"/>
        <v>86.69</v>
      </c>
      <c r="AC6" s="21">
        <f t="shared" si="4"/>
        <v>81.430000000000007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50</v>
      </c>
      <c r="BR6" s="21">
        <f t="shared" ref="BR6:BZ6" si="8">IF(BR7="",NA(),BR7)</f>
        <v>42.44</v>
      </c>
      <c r="BS6" s="21">
        <f t="shared" si="8"/>
        <v>41.7</v>
      </c>
      <c r="BT6" s="21">
        <f t="shared" si="8"/>
        <v>31.51</v>
      </c>
      <c r="BU6" s="21">
        <f t="shared" si="8"/>
        <v>32.9</v>
      </c>
      <c r="BV6" s="21">
        <f t="shared" si="8"/>
        <v>57.77</v>
      </c>
      <c r="BW6" s="21">
        <f t="shared" si="8"/>
        <v>57.31</v>
      </c>
      <c r="BX6" s="21">
        <f t="shared" si="8"/>
        <v>57.08</v>
      </c>
      <c r="BY6" s="21">
        <f t="shared" si="8"/>
        <v>56.26</v>
      </c>
      <c r="BZ6" s="21">
        <f t="shared" si="8"/>
        <v>52.94</v>
      </c>
      <c r="CA6" s="20" t="str">
        <f>IF(CA7="","",IF(CA7="-","【-】","【"&amp;SUBSTITUTE(TEXT(CA7,"#,##0.00"),"-","△")&amp;"】"))</f>
        <v>【57.02】</v>
      </c>
      <c r="CB6" s="21">
        <f>IF(CB7="",NA(),CB7)</f>
        <v>319.02999999999997</v>
      </c>
      <c r="CC6" s="21">
        <f t="shared" ref="CC6:CK6" si="9">IF(CC7="",NA(),CC7)</f>
        <v>379.55</v>
      </c>
      <c r="CD6" s="21">
        <f t="shared" si="9"/>
        <v>409.71</v>
      </c>
      <c r="CE6" s="21">
        <f t="shared" si="9"/>
        <v>534.41999999999996</v>
      </c>
      <c r="CF6" s="21">
        <f t="shared" si="9"/>
        <v>514.75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36.86</v>
      </c>
      <c r="CN6" s="21">
        <f t="shared" ref="CN6:CV6" si="10">IF(CN7="",NA(),CN7)</f>
        <v>38.14</v>
      </c>
      <c r="CO6" s="21">
        <f t="shared" si="10"/>
        <v>38.840000000000003</v>
      </c>
      <c r="CP6" s="21">
        <f t="shared" si="10"/>
        <v>41.01</v>
      </c>
      <c r="CQ6" s="21">
        <f t="shared" si="10"/>
        <v>42.47</v>
      </c>
      <c r="CR6" s="21">
        <f t="shared" si="10"/>
        <v>50.68</v>
      </c>
      <c r="CS6" s="21">
        <f t="shared" si="10"/>
        <v>50.14</v>
      </c>
      <c r="CT6" s="21">
        <f t="shared" si="10"/>
        <v>54.83</v>
      </c>
      <c r="CU6" s="21">
        <f t="shared" si="10"/>
        <v>66.53</v>
      </c>
      <c r="CV6" s="21">
        <f t="shared" si="10"/>
        <v>52.35</v>
      </c>
      <c r="CW6" s="20" t="str">
        <f>IF(CW7="","",IF(CW7="-","【-】","【"&amp;SUBSTITUTE(TEXT(CW7,"#,##0.00"),"-","△")&amp;"】"))</f>
        <v>【52.55】</v>
      </c>
      <c r="CX6" s="21">
        <f>IF(CX7="",NA(),CX7)</f>
        <v>69.69</v>
      </c>
      <c r="CY6" s="21">
        <f t="shared" ref="CY6:DG6" si="11">IF(CY7="",NA(),CY7)</f>
        <v>71.8</v>
      </c>
      <c r="CZ6" s="21">
        <f t="shared" si="11"/>
        <v>70.92</v>
      </c>
      <c r="DA6" s="21">
        <f t="shared" si="11"/>
        <v>78.03</v>
      </c>
      <c r="DB6" s="21">
        <f t="shared" si="11"/>
        <v>76.22</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82368</v>
      </c>
      <c r="D7" s="23">
        <v>47</v>
      </c>
      <c r="E7" s="23">
        <v>17</v>
      </c>
      <c r="F7" s="23">
        <v>5</v>
      </c>
      <c r="G7" s="23">
        <v>0</v>
      </c>
      <c r="H7" s="23" t="s">
        <v>97</v>
      </c>
      <c r="I7" s="23" t="s">
        <v>98</v>
      </c>
      <c r="J7" s="23" t="s">
        <v>99</v>
      </c>
      <c r="K7" s="23" t="s">
        <v>100</v>
      </c>
      <c r="L7" s="23" t="s">
        <v>101</v>
      </c>
      <c r="M7" s="23" t="s">
        <v>102</v>
      </c>
      <c r="N7" s="24" t="s">
        <v>103</v>
      </c>
      <c r="O7" s="24" t="s">
        <v>104</v>
      </c>
      <c r="P7" s="24">
        <v>8.5500000000000007</v>
      </c>
      <c r="Q7" s="24">
        <v>80.16</v>
      </c>
      <c r="R7" s="24">
        <v>3080</v>
      </c>
      <c r="S7" s="24">
        <v>49224</v>
      </c>
      <c r="T7" s="24">
        <v>144.74</v>
      </c>
      <c r="U7" s="24">
        <v>340.09</v>
      </c>
      <c r="V7" s="24">
        <v>4189</v>
      </c>
      <c r="W7" s="24">
        <v>3.62</v>
      </c>
      <c r="X7" s="24">
        <v>1157.18</v>
      </c>
      <c r="Y7" s="24">
        <v>100.68</v>
      </c>
      <c r="Z7" s="24">
        <v>108.08</v>
      </c>
      <c r="AA7" s="24">
        <v>99.67</v>
      </c>
      <c r="AB7" s="24">
        <v>86.69</v>
      </c>
      <c r="AC7" s="24">
        <v>81.430000000000007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50</v>
      </c>
      <c r="BR7" s="24">
        <v>42.44</v>
      </c>
      <c r="BS7" s="24">
        <v>41.7</v>
      </c>
      <c r="BT7" s="24">
        <v>31.51</v>
      </c>
      <c r="BU7" s="24">
        <v>32.9</v>
      </c>
      <c r="BV7" s="24">
        <v>57.77</v>
      </c>
      <c r="BW7" s="24">
        <v>57.31</v>
      </c>
      <c r="BX7" s="24">
        <v>57.08</v>
      </c>
      <c r="BY7" s="24">
        <v>56.26</v>
      </c>
      <c r="BZ7" s="24">
        <v>52.94</v>
      </c>
      <c r="CA7" s="24">
        <v>57.02</v>
      </c>
      <c r="CB7" s="24">
        <v>319.02999999999997</v>
      </c>
      <c r="CC7" s="24">
        <v>379.55</v>
      </c>
      <c r="CD7" s="24">
        <v>409.71</v>
      </c>
      <c r="CE7" s="24">
        <v>534.41999999999996</v>
      </c>
      <c r="CF7" s="24">
        <v>514.75</v>
      </c>
      <c r="CG7" s="24">
        <v>274.35000000000002</v>
      </c>
      <c r="CH7" s="24">
        <v>273.52</v>
      </c>
      <c r="CI7" s="24">
        <v>274.99</v>
      </c>
      <c r="CJ7" s="24">
        <v>282.08999999999997</v>
      </c>
      <c r="CK7" s="24">
        <v>303.27999999999997</v>
      </c>
      <c r="CL7" s="24">
        <v>273.68</v>
      </c>
      <c r="CM7" s="24">
        <v>36.86</v>
      </c>
      <c r="CN7" s="24">
        <v>38.14</v>
      </c>
      <c r="CO7" s="24">
        <v>38.840000000000003</v>
      </c>
      <c r="CP7" s="24">
        <v>41.01</v>
      </c>
      <c r="CQ7" s="24">
        <v>42.47</v>
      </c>
      <c r="CR7" s="24">
        <v>50.68</v>
      </c>
      <c r="CS7" s="24">
        <v>50.14</v>
      </c>
      <c r="CT7" s="24">
        <v>54.83</v>
      </c>
      <c r="CU7" s="24">
        <v>66.53</v>
      </c>
      <c r="CV7" s="24">
        <v>52.35</v>
      </c>
      <c r="CW7" s="24">
        <v>52.55</v>
      </c>
      <c r="CX7" s="24">
        <v>69.69</v>
      </c>
      <c r="CY7" s="24">
        <v>71.8</v>
      </c>
      <c r="CZ7" s="24">
        <v>70.92</v>
      </c>
      <c r="DA7" s="24">
        <v>78.03</v>
      </c>
      <c r="DB7" s="24">
        <v>76.22</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2024-02-05T04:15:49Z</cp:lastPrinted>
  <dcterms:created xsi:type="dcterms:W3CDTF">2023-12-12T02:53:02Z</dcterms:created>
  <dcterms:modified xsi:type="dcterms:W3CDTF">2024-02-05T05:41:12Z</dcterms:modified>
  <cp:category/>
</cp:coreProperties>
</file>