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01"/>
  <workbookPr/>
  <mc:AlternateContent xmlns:mc="http://schemas.openxmlformats.org/markup-compatibility/2006">
    <mc:Choice Requires="x15">
      <x15ac:absPath xmlns:x15ac="http://schemas.microsoft.com/office/spreadsheetml/2010/11/ac" url="\\mapsv3\茨城県南共有ホルダー\経営企画課\06.決算\06.指標・分析\経営比較分析表\R4\"/>
    </mc:Choice>
  </mc:AlternateContent>
  <xr:revisionPtr revIDLastSave="0" documentId="13_ncr:1_{DEACB0AE-AB2C-48EC-A381-6597AE9D4F2A}" xr6:coauthVersionLast="47" xr6:coauthVersionMax="47" xr10:uidLastSave="{00000000-0000-0000-0000-000000000000}"/>
  <workbookProtection workbookAlgorithmName="SHA-512" workbookHashValue="XS1QEo5kOWXI6SgkiPnxgROqFpTba0Xzvqq9Q0nEsLBoRm+scNZro4+F7X2ZkGipROvs0EzIka/xmkrT93nTww==" workbookSaltValue="C1CHM2GQ89AygLhYCzrdtQ==" workbookSpinCount="100000" lockStructure="1"/>
  <bookViews>
    <workbookView xWindow="-375" yWindow="2250" windowWidth="19260" windowHeight="1095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L8" i="4" s="1"/>
  <c r="Q6" i="5"/>
  <c r="P6" i="5"/>
  <c r="P10" i="4" s="1"/>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H85" i="4"/>
  <c r="G85" i="4"/>
  <c r="F85" i="4"/>
  <c r="E85" i="4"/>
  <c r="BB10" i="4"/>
  <c r="AT10" i="4"/>
  <c r="AL10" i="4"/>
  <c r="W10" i="4"/>
  <c r="B10" i="4"/>
  <c r="BB8" i="4"/>
  <c r="AT8" i="4"/>
  <c r="AD8" i="4"/>
  <c r="W8" i="4"/>
  <c r="P8" i="4"/>
  <c r="I8" i="4"/>
  <c r="B8" i="4"/>
  <c r="B6" i="4"/>
</calcChain>
</file>

<file path=xl/sharedStrings.xml><?xml version="1.0" encoding="utf-8"?>
<sst xmlns="http://schemas.openxmlformats.org/spreadsheetml/2006/main" count="231" uniqueCount="113">
  <si>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</si>
  <si>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</si>
  <si>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</si>
  <si>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</si>
  <si>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</si>
  <si>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</si>
  <si>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</si>
  <si>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</si>
  <si>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</si>
  <si>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</si>
  <si>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</si>
  <si>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</si>
  <si>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</si>
  <si>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</si>
  <si>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</si>
  <si>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</si>
  <si>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</si>
  <si>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</si>
  <si>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</si>
  <si>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</si>
  <si>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</si>
  <si>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</si>
  <si>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</si>
  <si>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</si>
  <si>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</si>
  <si>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</si>
  <si>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</si>
  <si>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</si>
  <si>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</si>
  <si>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</si>
  <si>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</si>
  <si>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</si>
  <si>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</si>
  <si>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</si>
  <si>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</si>
  <si>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</si>
  <si>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</si>
  <si>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</si>
  <si>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</si>
  <si>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</si>
  <si>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</si>
  <si>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</si>
  <si>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</si>
  <si>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</si>
  <si>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</si>
  <si>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</si>
  <si>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</si>
  <si>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</si>
  <si>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</si>
  <si>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</si>
  <si>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</si>
  <si>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</si>
  <si>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</si>
  <si>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</si>
  <si>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</si>
  <si>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</si>
  <si>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</si>
  <si>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</si>
  <si>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</si>
  <si>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</si>
  <si>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</si>
  <si>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</si>
  <si>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</si>
  <si>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</si>
  <si>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</si>
  <si>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</si>
  <si>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</si>
  <si>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</si>
  <si>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</si>
  <si>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</si>
  <si>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</si>
  <si>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</si>
  <si>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</si>
  <si>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</si>
  <si>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</si>
  <si>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</si>
  <si>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</si>
  <si>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</si>
  <si>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</si>
  <si>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</si>
  <si>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</si>
  <si>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</si>
  <si>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</si>
  <si>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</si>
  <si>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</si>
  <si>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</si>
  <si>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</si>
  <si>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</si>
  <si>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</si>
  <si>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</si>
  <si>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</si>
  <si>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</si>
  <si>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</si>
  <si>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　茨城県南水道企業団</t>
  </si>
  <si>
    <t>法適用</t>
  </si>
  <si>
    <t>水道事業</t>
  </si>
  <si>
    <t>末端給水事業</t>
  </si>
  <si>
    <t>A2</t>
  </si>
  <si>
    <t>民間企業出身</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</si>
  <si>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</si>
  <si>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</si>
  <si>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</si>
  <si>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</si>
  <si>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</si>
  <si>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</si>
  <si>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</si>
  <si>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</si>
  <si>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</si>
  <si>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</si>
  <si>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</si>
  <si>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③管路更新率は前年度に比べ大きく増加し、類似団体平均を大きく上回った。主な要因は、前年度からの繰越工事が多く、今年度の工事と合わせて多くの更新工事が竣工したことが挙げられる。老朽化した配水管の更新は喫緊の課題であり、今後も人員体制の整備や職員育成を進め、目標として設定している更新率1.0%以上のペースを維持していく必要がある。
　①有形固定資産減価償却率は前年度に比べ0.27ポイント低下した。主な要因は、③管路更新率と同様である。
　②管路経年化率は類似団体平均を下回っているものの、③管路更新率を上回るペースで老朽化が進んでいる。法定耐用年数を超過した管路が年々増加していく中、重要管路や劣化が進んでいる管路を優先的に更新していくことで、各種災害や事故等における被害を最小限に抑える必要がある。</t>
    <phoneticPr fontId="4"/>
  </si>
  <si>
    <t>　①経常収支比率は前年度に比べ14.87ポイント上昇し、類似団体平均を大きく上回った。主な要因は、施設の更新及び耐震化に関わる財源を確保するため、水道料金を改定したことで給水収益が増加したことが挙げられる。しかしながら、水需要は減少傾向にあることから給水収益は減少していくことが予測されており、近年は物価も上昇していることから、一層のコスト削減及び事業の効率化を推進していく。
　⑥給水原価は類似団体平均より高い水準で推移している。主な要因としては、自己水源を持たない100%受水団体であることや、人口密度が低く配水管効率が悪い事等が考えられるが、当企業団では費用構成上改善が難しく、近年の物価上昇も大きく影響していることから、当面は高い水準で推移せざるを得ない状況が続くと予想される。
　⑤料金回収率は前年度に比べ16.99ポイント上昇し、類似団体平均を大きく上回った。主な要因は、水道料金を改定したことで給水収益が増加し、供給単価が改善したためであり、前年度に生じた100%を下回る状況が解消されている。
　⑧有収率は前年度に比べ1.61ポイント上昇し、類似団体平均を大きく上回った。主な要因は、配水管の更新による漏水水量の減少や水質管理方法の見直し等が挙げられる。</t>
    <phoneticPr fontId="4"/>
  </si>
  <si>
    <t>　経営の健全性・効率性についての指標を総括すると、水道料金を改定したことで①経常収支比率は大幅に上昇し、⑤料金回収率が100％を上回る水準に改善するなど、施設の更新及び耐震化を進めていくための財源を確保できていることがわかる。また、短期的な債務に対する支払能力にも問題はなく、企業債残高においても増加が続いているが、類似団体に比べれば低い比率となっている。
　一方で、老朽化の状況に関する指標からは、管路更新率が上昇したにも関わらず、管路経年化率が上昇していることから、管路の更新を上回るペースで管路の老朽化が進んでいることがわかる。水道料金の改定により、当面必要な財源は確保できているため、引き続き企業債や国庫補助事業等も活用し、計画的に更新及び耐震化に取り組んでいく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</si>
</sst>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0.45</c:v>
                </c:pt>
                <c:pt idx="1">
                  <c:v>0.48</c:v>
                </c:pt>
                <c:pt idx="2">
                  <c:v>1.03</c:v>
                </c:pt>
                <c:pt idx="3">
                  <c:v>0.6</c:v>
                </c:pt>
                <c:pt idx="4">
                  <c:v>1.73</c:v>
                </c:pt>
              </c:numCache>
            </c:numRef>
          </c:val>
          <c:extLst>
            <c:ext xmlns:c16="http://schemas.microsoft.com/office/drawing/2014/chart" uri="{C3380CC4-5D6E-409C-BE32-E72D297353CC}">
              <c16:uniqueId val="{00000000-6E70-460B-9602-747EF050D347}"/>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c:v>
                </c:pt>
                <c:pt idx="1">
                  <c:v>0.72</c:v>
                </c:pt>
                <c:pt idx="2">
                  <c:v>0.69</c:v>
                </c:pt>
                <c:pt idx="3">
                  <c:v>0.69</c:v>
                </c:pt>
                <c:pt idx="4">
                  <c:v>0.67</c:v>
                </c:pt>
              </c:numCache>
            </c:numRef>
          </c:val>
          <c:smooth val="0"/>
          <c:extLst>
            <c:ext xmlns:c16="http://schemas.microsoft.com/office/drawing/2014/chart" uri="{C3380CC4-5D6E-409C-BE32-E72D297353CC}">
              <c16:uniqueId val="{00000001-6E70-460B-9602-747EF050D347}"/>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78.41</c:v>
                </c:pt>
                <c:pt idx="1">
                  <c:v>77.2</c:v>
                </c:pt>
                <c:pt idx="2">
                  <c:v>78.86</c:v>
                </c:pt>
                <c:pt idx="3">
                  <c:v>77.77</c:v>
                </c:pt>
                <c:pt idx="4">
                  <c:v>75.069999999999993</c:v>
                </c:pt>
              </c:numCache>
            </c:numRef>
          </c:val>
          <c:extLst>
            <c:ext xmlns:c16="http://schemas.microsoft.com/office/drawing/2014/chart" uri="{C3380CC4-5D6E-409C-BE32-E72D297353CC}">
              <c16:uniqueId val="{00000000-E717-46C4-8EB1-B352CC245EBF}"/>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62.32</c:v>
                </c:pt>
                <c:pt idx="1">
                  <c:v>61.71</c:v>
                </c:pt>
                <c:pt idx="2">
                  <c:v>63.12</c:v>
                </c:pt>
                <c:pt idx="3">
                  <c:v>62.57</c:v>
                </c:pt>
                <c:pt idx="4">
                  <c:v>61.56</c:v>
                </c:pt>
              </c:numCache>
            </c:numRef>
          </c:val>
          <c:smooth val="0"/>
          <c:extLst>
            <c:ext xmlns:c16="http://schemas.microsoft.com/office/drawing/2014/chart" uri="{C3380CC4-5D6E-409C-BE32-E72D297353CC}">
              <c16:uniqueId val="{00000001-E717-46C4-8EB1-B352CC245EBF}"/>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89.86</c:v>
                </c:pt>
                <c:pt idx="1">
                  <c:v>91.03</c:v>
                </c:pt>
                <c:pt idx="2">
                  <c:v>92.11</c:v>
                </c:pt>
                <c:pt idx="3">
                  <c:v>92.4</c:v>
                </c:pt>
                <c:pt idx="4">
                  <c:v>94.01</c:v>
                </c:pt>
              </c:numCache>
            </c:numRef>
          </c:val>
          <c:extLst>
            <c:ext xmlns:c16="http://schemas.microsoft.com/office/drawing/2014/chart" uri="{C3380CC4-5D6E-409C-BE32-E72D297353CC}">
              <c16:uniqueId val="{00000000-E36B-42A6-B2AB-3495D7BAEF90}"/>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90.19</c:v>
                </c:pt>
                <c:pt idx="1">
                  <c:v>90.03</c:v>
                </c:pt>
                <c:pt idx="2">
                  <c:v>90.09</c:v>
                </c:pt>
                <c:pt idx="3">
                  <c:v>90.21</c:v>
                </c:pt>
                <c:pt idx="4">
                  <c:v>90.11</c:v>
                </c:pt>
              </c:numCache>
            </c:numRef>
          </c:val>
          <c:smooth val="0"/>
          <c:extLst>
            <c:ext xmlns:c16="http://schemas.microsoft.com/office/drawing/2014/chart" uri="{C3380CC4-5D6E-409C-BE32-E72D297353CC}">
              <c16:uniqueId val="{00000001-E36B-42A6-B2AB-3495D7BAEF90}"/>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106.51</c:v>
                </c:pt>
                <c:pt idx="1">
                  <c:v>107.6</c:v>
                </c:pt>
                <c:pt idx="2">
                  <c:v>107.42</c:v>
                </c:pt>
                <c:pt idx="3">
                  <c:v>105.53</c:v>
                </c:pt>
                <c:pt idx="4">
                  <c:v>120.4</c:v>
                </c:pt>
              </c:numCache>
            </c:numRef>
          </c:val>
          <c:extLst>
            <c:ext xmlns:c16="http://schemas.microsoft.com/office/drawing/2014/chart" uri="{C3380CC4-5D6E-409C-BE32-E72D297353CC}">
              <c16:uniqueId val="{00000000-C065-4A1B-9F20-9BC87189365A}"/>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112.62</c:v>
                </c:pt>
                <c:pt idx="1">
                  <c:v>113.35</c:v>
                </c:pt>
                <c:pt idx="2">
                  <c:v>112.36</c:v>
                </c:pt>
                <c:pt idx="3">
                  <c:v>112.26</c:v>
                </c:pt>
                <c:pt idx="4">
                  <c:v>110.04</c:v>
                </c:pt>
              </c:numCache>
            </c:numRef>
          </c:val>
          <c:smooth val="0"/>
          <c:extLst>
            <c:ext xmlns:c16="http://schemas.microsoft.com/office/drawing/2014/chart" uri="{C3380CC4-5D6E-409C-BE32-E72D297353CC}">
              <c16:uniqueId val="{00000001-C065-4A1B-9F20-9BC87189365A}"/>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49.84</c:v>
                </c:pt>
                <c:pt idx="1">
                  <c:v>49.72</c:v>
                </c:pt>
                <c:pt idx="2">
                  <c:v>47.61</c:v>
                </c:pt>
                <c:pt idx="3">
                  <c:v>48.71</c:v>
                </c:pt>
                <c:pt idx="4">
                  <c:v>48.44</c:v>
                </c:pt>
              </c:numCache>
            </c:numRef>
          </c:val>
          <c:extLst>
            <c:ext xmlns:c16="http://schemas.microsoft.com/office/drawing/2014/chart" uri="{C3380CC4-5D6E-409C-BE32-E72D297353CC}">
              <c16:uniqueId val="{00000000-657A-4FF9-BAC6-153CA8B0C349}"/>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48.86</c:v>
                </c:pt>
                <c:pt idx="1">
                  <c:v>49.6</c:v>
                </c:pt>
                <c:pt idx="2">
                  <c:v>50.31</c:v>
                </c:pt>
                <c:pt idx="3">
                  <c:v>50.74</c:v>
                </c:pt>
                <c:pt idx="4">
                  <c:v>51.49</c:v>
                </c:pt>
              </c:numCache>
            </c:numRef>
          </c:val>
          <c:smooth val="0"/>
          <c:extLst>
            <c:ext xmlns:c16="http://schemas.microsoft.com/office/drawing/2014/chart" uri="{C3380CC4-5D6E-409C-BE32-E72D297353CC}">
              <c16:uniqueId val="{00000001-657A-4FF9-BAC6-153CA8B0C349}"/>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19.88</c:v>
                </c:pt>
                <c:pt idx="1">
                  <c:v>20.66</c:v>
                </c:pt>
                <c:pt idx="2">
                  <c:v>22.32</c:v>
                </c:pt>
                <c:pt idx="3">
                  <c:v>23.33</c:v>
                </c:pt>
                <c:pt idx="4">
                  <c:v>23.98</c:v>
                </c:pt>
              </c:numCache>
            </c:numRef>
          </c:val>
          <c:extLst>
            <c:ext xmlns:c16="http://schemas.microsoft.com/office/drawing/2014/chart" uri="{C3380CC4-5D6E-409C-BE32-E72D297353CC}">
              <c16:uniqueId val="{00000000-C944-465E-8A15-5C7C3EEC05D9}"/>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18.510000000000002</c:v>
                </c:pt>
                <c:pt idx="1">
                  <c:v>20.49</c:v>
                </c:pt>
                <c:pt idx="2">
                  <c:v>21.34</c:v>
                </c:pt>
                <c:pt idx="3">
                  <c:v>23.27</c:v>
                </c:pt>
                <c:pt idx="4">
                  <c:v>25.18</c:v>
                </c:pt>
              </c:numCache>
            </c:numRef>
          </c:val>
          <c:smooth val="0"/>
          <c:extLst>
            <c:ext xmlns:c16="http://schemas.microsoft.com/office/drawing/2014/chart" uri="{C3380CC4-5D6E-409C-BE32-E72D297353CC}">
              <c16:uniqueId val="{00000001-C944-465E-8A15-5C7C3EEC05D9}"/>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AB6-4BBF-AF29-0C5F049DF2D1}"/>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0.75</c:v>
                </c:pt>
                <c:pt idx="1">
                  <c:v>0.51</c:v>
                </c:pt>
                <c:pt idx="2">
                  <c:v>0.28999999999999998</c:v>
                </c:pt>
                <c:pt idx="3">
                  <c:v>0.25</c:v>
                </c:pt>
                <c:pt idx="4">
                  <c:v>0.13</c:v>
                </c:pt>
              </c:numCache>
            </c:numRef>
          </c:val>
          <c:smooth val="0"/>
          <c:extLst>
            <c:ext xmlns:c16="http://schemas.microsoft.com/office/drawing/2014/chart" uri="{C3380CC4-5D6E-409C-BE32-E72D297353CC}">
              <c16:uniqueId val="{00000001-3AB6-4BBF-AF29-0C5F049DF2D1}"/>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655.82</c:v>
                </c:pt>
                <c:pt idx="1">
                  <c:v>330.45</c:v>
                </c:pt>
                <c:pt idx="2">
                  <c:v>445.66</c:v>
                </c:pt>
                <c:pt idx="3">
                  <c:v>495.95</c:v>
                </c:pt>
                <c:pt idx="4">
                  <c:v>522</c:v>
                </c:pt>
              </c:numCache>
            </c:numRef>
          </c:val>
          <c:extLst>
            <c:ext xmlns:c16="http://schemas.microsoft.com/office/drawing/2014/chart" uri="{C3380CC4-5D6E-409C-BE32-E72D297353CC}">
              <c16:uniqueId val="{00000000-6D5A-4F7E-8BA9-BB8E9DA008B5}"/>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318.89</c:v>
                </c:pt>
                <c:pt idx="1">
                  <c:v>309.10000000000002</c:v>
                </c:pt>
                <c:pt idx="2">
                  <c:v>306.08</c:v>
                </c:pt>
                <c:pt idx="3">
                  <c:v>306.14999999999998</c:v>
                </c:pt>
                <c:pt idx="4">
                  <c:v>297.54000000000002</c:v>
                </c:pt>
              </c:numCache>
            </c:numRef>
          </c:val>
          <c:smooth val="0"/>
          <c:extLst>
            <c:ext xmlns:c16="http://schemas.microsoft.com/office/drawing/2014/chart" uri="{C3380CC4-5D6E-409C-BE32-E72D297353CC}">
              <c16:uniqueId val="{00000001-6D5A-4F7E-8BA9-BB8E9DA008B5}"/>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91.86</c:v>
                </c:pt>
                <c:pt idx="1">
                  <c:v>106.74</c:v>
                </c:pt>
                <c:pt idx="2">
                  <c:v>126.22</c:v>
                </c:pt>
                <c:pt idx="3">
                  <c:v>141.34</c:v>
                </c:pt>
                <c:pt idx="4">
                  <c:v>140.16</c:v>
                </c:pt>
              </c:numCache>
            </c:numRef>
          </c:val>
          <c:extLst>
            <c:ext xmlns:c16="http://schemas.microsoft.com/office/drawing/2014/chart" uri="{C3380CC4-5D6E-409C-BE32-E72D297353CC}">
              <c16:uniqueId val="{00000000-4681-42A5-8B7B-450DEFFCE0E5}"/>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290.07</c:v>
                </c:pt>
                <c:pt idx="1">
                  <c:v>290.42</c:v>
                </c:pt>
                <c:pt idx="2">
                  <c:v>294.66000000000003</c:v>
                </c:pt>
                <c:pt idx="3">
                  <c:v>285.27</c:v>
                </c:pt>
                <c:pt idx="4">
                  <c:v>294.73</c:v>
                </c:pt>
              </c:numCache>
            </c:numRef>
          </c:val>
          <c:smooth val="0"/>
          <c:extLst>
            <c:ext xmlns:c16="http://schemas.microsoft.com/office/drawing/2014/chart" uri="{C3380CC4-5D6E-409C-BE32-E72D297353CC}">
              <c16:uniqueId val="{00000001-4681-42A5-8B7B-450DEFFCE0E5}"/>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100.6</c:v>
                </c:pt>
                <c:pt idx="1">
                  <c:v>101.11</c:v>
                </c:pt>
                <c:pt idx="2">
                  <c:v>100.41</c:v>
                </c:pt>
                <c:pt idx="3">
                  <c:v>98.35</c:v>
                </c:pt>
                <c:pt idx="4">
                  <c:v>115.34</c:v>
                </c:pt>
              </c:numCache>
            </c:numRef>
          </c:val>
          <c:extLst>
            <c:ext xmlns:c16="http://schemas.microsoft.com/office/drawing/2014/chart" uri="{C3380CC4-5D6E-409C-BE32-E72D297353CC}">
              <c16:uniqueId val="{00000000-E113-4E53-B7A8-B862374CEAA9}"/>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104.84</c:v>
                </c:pt>
                <c:pt idx="1">
                  <c:v>106.11</c:v>
                </c:pt>
                <c:pt idx="2">
                  <c:v>103.75</c:v>
                </c:pt>
                <c:pt idx="3">
                  <c:v>105.3</c:v>
                </c:pt>
                <c:pt idx="4">
                  <c:v>99.41</c:v>
                </c:pt>
              </c:numCache>
            </c:numRef>
          </c:val>
          <c:smooth val="0"/>
          <c:extLst>
            <c:ext xmlns:c16="http://schemas.microsoft.com/office/drawing/2014/chart" uri="{C3380CC4-5D6E-409C-BE32-E72D297353CC}">
              <c16:uniqueId val="{00000001-E113-4E53-B7A8-B862374CEAA9}"/>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205.52</c:v>
                </c:pt>
                <c:pt idx="1">
                  <c:v>204.59</c:v>
                </c:pt>
                <c:pt idx="2">
                  <c:v>203.33</c:v>
                </c:pt>
                <c:pt idx="3">
                  <c:v>208.26</c:v>
                </c:pt>
                <c:pt idx="4">
                  <c:v>216.68</c:v>
                </c:pt>
              </c:numCache>
            </c:numRef>
          </c:val>
          <c:extLst>
            <c:ext xmlns:c16="http://schemas.microsoft.com/office/drawing/2014/chart" uri="{C3380CC4-5D6E-409C-BE32-E72D297353CC}">
              <c16:uniqueId val="{00000000-8E32-43E2-AC52-B03ACF8CFA20}"/>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161.82</c:v>
                </c:pt>
                <c:pt idx="1">
                  <c:v>161.03</c:v>
                </c:pt>
                <c:pt idx="2">
                  <c:v>159.93</c:v>
                </c:pt>
                <c:pt idx="3">
                  <c:v>162.77000000000001</c:v>
                </c:pt>
                <c:pt idx="4">
                  <c:v>170.87</c:v>
                </c:pt>
              </c:numCache>
            </c:numRef>
          </c:val>
          <c:smooth val="0"/>
          <c:extLst>
            <c:ext xmlns:c16="http://schemas.microsoft.com/office/drawing/2014/chart" uri="{C3380CC4-5D6E-409C-BE32-E72D297353CC}">
              <c16:uniqueId val="{00000001-8E32-43E2-AC52-B03ACF8CFA20}"/>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G66" zoomScaleNormal="100" workbookViewId="0">
      <selection activeCell="BJ77" sqref="BJ77"/>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茨城県　茨城県南水道企業団</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A2</v>
      </c>
      <c r="X8" s="44"/>
      <c r="Y8" s="44"/>
      <c r="Z8" s="44"/>
      <c r="AA8" s="44"/>
      <c r="AB8" s="44"/>
      <c r="AC8" s="44"/>
      <c r="AD8" s="44" t="str">
        <f>データ!$M$6</f>
        <v>民間企業出身</v>
      </c>
      <c r="AE8" s="44"/>
      <c r="AF8" s="44"/>
      <c r="AG8" s="44"/>
      <c r="AH8" s="44"/>
      <c r="AI8" s="44"/>
      <c r="AJ8" s="44"/>
      <c r="AK8" s="2"/>
      <c r="AL8" s="45" t="str">
        <f>データ!$R$6</f>
        <v>-</v>
      </c>
      <c r="AM8" s="45"/>
      <c r="AN8" s="45"/>
      <c r="AO8" s="45"/>
      <c r="AP8" s="45"/>
      <c r="AQ8" s="45"/>
      <c r="AR8" s="45"/>
      <c r="AS8" s="45"/>
      <c r="AT8" s="46" t="str">
        <f>データ!$S$6</f>
        <v>-</v>
      </c>
      <c r="AU8" s="47"/>
      <c r="AV8" s="47"/>
      <c r="AW8" s="47"/>
      <c r="AX8" s="47"/>
      <c r="AY8" s="47"/>
      <c r="AZ8" s="47"/>
      <c r="BA8" s="47"/>
      <c r="BB8" s="48" t="str">
        <f>データ!$T$6</f>
        <v>-</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78.36</v>
      </c>
      <c r="J10" s="47"/>
      <c r="K10" s="47"/>
      <c r="L10" s="47"/>
      <c r="M10" s="47"/>
      <c r="N10" s="47"/>
      <c r="O10" s="81"/>
      <c r="P10" s="48">
        <f>データ!$P$6</f>
        <v>85.35</v>
      </c>
      <c r="Q10" s="48"/>
      <c r="R10" s="48"/>
      <c r="S10" s="48"/>
      <c r="T10" s="48"/>
      <c r="U10" s="48"/>
      <c r="V10" s="48"/>
      <c r="W10" s="45">
        <f>データ!$Q$6</f>
        <v>4411</v>
      </c>
      <c r="X10" s="45"/>
      <c r="Y10" s="45"/>
      <c r="Z10" s="45"/>
      <c r="AA10" s="45"/>
      <c r="AB10" s="45"/>
      <c r="AC10" s="45"/>
      <c r="AD10" s="2"/>
      <c r="AE10" s="2"/>
      <c r="AF10" s="2"/>
      <c r="AG10" s="2"/>
      <c r="AH10" s="2"/>
      <c r="AI10" s="2"/>
      <c r="AJ10" s="2"/>
      <c r="AK10" s="2"/>
      <c r="AL10" s="45">
        <f>データ!$U$6</f>
        <v>239856</v>
      </c>
      <c r="AM10" s="45"/>
      <c r="AN10" s="45"/>
      <c r="AO10" s="45"/>
      <c r="AP10" s="45"/>
      <c r="AQ10" s="45"/>
      <c r="AR10" s="45"/>
      <c r="AS10" s="45"/>
      <c r="AT10" s="46">
        <f>データ!$V$6</f>
        <v>227.53</v>
      </c>
      <c r="AU10" s="47"/>
      <c r="AV10" s="47"/>
      <c r="AW10" s="47"/>
      <c r="AX10" s="47"/>
      <c r="AY10" s="47"/>
      <c r="AZ10" s="47"/>
      <c r="BA10" s="47"/>
      <c r="BB10" s="48">
        <f>データ!$W$6</f>
        <v>1054.17</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111</v>
      </c>
      <c r="BM16" s="58"/>
      <c r="BN16" s="58"/>
      <c r="BO16" s="58"/>
      <c r="BP16" s="58"/>
      <c r="BQ16" s="58"/>
      <c r="BR16" s="58"/>
      <c r="BS16" s="58"/>
      <c r="BT16" s="58"/>
      <c r="BU16" s="58"/>
      <c r="BV16" s="58"/>
      <c r="BW16" s="58"/>
      <c r="BX16" s="58"/>
      <c r="BY16" s="58"/>
      <c r="BZ16" s="5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110</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112</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2rDa6SP7fwt6f+0Ic7AoaB8rvqHPEQfFfTbXQdNTzNWEWNk0GChqsFoGQkM+pyW1nz1ZX1Fp8YHoSx7N679H1A==" saltValue="abdiCLBQBDRnqUFYKjpDMw=="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88412</v>
      </c>
      <c r="D6" s="20">
        <f t="shared" si="3"/>
        <v>46</v>
      </c>
      <c r="E6" s="20">
        <f t="shared" si="3"/>
        <v>1</v>
      </c>
      <c r="F6" s="20">
        <f t="shared" si="3"/>
        <v>0</v>
      </c>
      <c r="G6" s="20">
        <f t="shared" si="3"/>
        <v>1</v>
      </c>
      <c r="H6" s="20" t="str">
        <f t="shared" si="3"/>
        <v>茨城県　茨城県南水道企業団</v>
      </c>
      <c r="I6" s="20" t="str">
        <f t="shared" si="3"/>
        <v>法適用</v>
      </c>
      <c r="J6" s="20" t="str">
        <f t="shared" si="3"/>
        <v>水道事業</v>
      </c>
      <c r="K6" s="20" t="str">
        <f t="shared" si="3"/>
        <v>末端給水事業</v>
      </c>
      <c r="L6" s="20" t="str">
        <f t="shared" si="3"/>
        <v>A2</v>
      </c>
      <c r="M6" s="20" t="str">
        <f t="shared" si="3"/>
        <v>民間企業出身</v>
      </c>
      <c r="N6" s="21" t="str">
        <f t="shared" si="3"/>
        <v>-</v>
      </c>
      <c r="O6" s="21">
        <f t="shared" si="3"/>
        <v>78.36</v>
      </c>
      <c r="P6" s="21">
        <f t="shared" si="3"/>
        <v>85.35</v>
      </c>
      <c r="Q6" s="21">
        <f t="shared" si="3"/>
        <v>4411</v>
      </c>
      <c r="R6" s="21" t="str">
        <f t="shared" si="3"/>
        <v>-</v>
      </c>
      <c r="S6" s="21" t="str">
        <f t="shared" si="3"/>
        <v>-</v>
      </c>
      <c r="T6" s="21" t="str">
        <f t="shared" si="3"/>
        <v>-</v>
      </c>
      <c r="U6" s="21">
        <f t="shared" si="3"/>
        <v>239856</v>
      </c>
      <c r="V6" s="21">
        <f t="shared" si="3"/>
        <v>227.53</v>
      </c>
      <c r="W6" s="21">
        <f t="shared" si="3"/>
        <v>1054.17</v>
      </c>
      <c r="X6" s="22">
        <f>IF(X7="",NA(),X7)</f>
        <v>106.51</v>
      </c>
      <c r="Y6" s="22">
        <f t="shared" ref="Y6:AG6" si="4">IF(Y7="",NA(),Y7)</f>
        <v>107.6</v>
      </c>
      <c r="Z6" s="22">
        <f t="shared" si="4"/>
        <v>107.42</v>
      </c>
      <c r="AA6" s="22">
        <f t="shared" si="4"/>
        <v>105.53</v>
      </c>
      <c r="AB6" s="22">
        <f t="shared" si="4"/>
        <v>120.4</v>
      </c>
      <c r="AC6" s="22">
        <f t="shared" si="4"/>
        <v>112.62</v>
      </c>
      <c r="AD6" s="22">
        <f t="shared" si="4"/>
        <v>113.35</v>
      </c>
      <c r="AE6" s="22">
        <f t="shared" si="4"/>
        <v>112.36</v>
      </c>
      <c r="AF6" s="22">
        <f t="shared" si="4"/>
        <v>112.26</v>
      </c>
      <c r="AG6" s="22">
        <f t="shared" si="4"/>
        <v>110.04</v>
      </c>
      <c r="AH6" s="21" t="str">
        <f>IF(AH7="","",IF(AH7="-","【-】","【"&amp;SUBSTITUTE(TEXT(AH7,"#,##0.00"),"-","△")&amp;"】"))</f>
        <v>【108.70】</v>
      </c>
      <c r="AI6" s="21">
        <f>IF(AI7="",NA(),AI7)</f>
        <v>0</v>
      </c>
      <c r="AJ6" s="21">
        <f t="shared" ref="AJ6:AR6" si="5">IF(AJ7="",NA(),AJ7)</f>
        <v>0</v>
      </c>
      <c r="AK6" s="21">
        <f t="shared" si="5"/>
        <v>0</v>
      </c>
      <c r="AL6" s="21">
        <f t="shared" si="5"/>
        <v>0</v>
      </c>
      <c r="AM6" s="21">
        <f t="shared" si="5"/>
        <v>0</v>
      </c>
      <c r="AN6" s="22">
        <f t="shared" si="5"/>
        <v>0.75</v>
      </c>
      <c r="AO6" s="22">
        <f t="shared" si="5"/>
        <v>0.51</v>
      </c>
      <c r="AP6" s="22">
        <f t="shared" si="5"/>
        <v>0.28999999999999998</v>
      </c>
      <c r="AQ6" s="22">
        <f t="shared" si="5"/>
        <v>0.25</v>
      </c>
      <c r="AR6" s="22">
        <f t="shared" si="5"/>
        <v>0.13</v>
      </c>
      <c r="AS6" s="21" t="str">
        <f>IF(AS7="","",IF(AS7="-","【-】","【"&amp;SUBSTITUTE(TEXT(AS7,"#,##0.00"),"-","△")&amp;"】"))</f>
        <v>【1.34】</v>
      </c>
      <c r="AT6" s="22">
        <f>IF(AT7="",NA(),AT7)</f>
        <v>655.82</v>
      </c>
      <c r="AU6" s="22">
        <f t="shared" ref="AU6:BC6" si="6">IF(AU7="",NA(),AU7)</f>
        <v>330.45</v>
      </c>
      <c r="AV6" s="22">
        <f t="shared" si="6"/>
        <v>445.66</v>
      </c>
      <c r="AW6" s="22">
        <f t="shared" si="6"/>
        <v>495.95</v>
      </c>
      <c r="AX6" s="22">
        <f t="shared" si="6"/>
        <v>522</v>
      </c>
      <c r="AY6" s="22">
        <f t="shared" si="6"/>
        <v>318.89</v>
      </c>
      <c r="AZ6" s="22">
        <f t="shared" si="6"/>
        <v>309.10000000000002</v>
      </c>
      <c r="BA6" s="22">
        <f t="shared" si="6"/>
        <v>306.08</v>
      </c>
      <c r="BB6" s="22">
        <f t="shared" si="6"/>
        <v>306.14999999999998</v>
      </c>
      <c r="BC6" s="22">
        <f t="shared" si="6"/>
        <v>297.54000000000002</v>
      </c>
      <c r="BD6" s="21" t="str">
        <f>IF(BD7="","",IF(BD7="-","【-】","【"&amp;SUBSTITUTE(TEXT(BD7,"#,##0.00"),"-","△")&amp;"】"))</f>
        <v>【252.29】</v>
      </c>
      <c r="BE6" s="22">
        <f>IF(BE7="",NA(),BE7)</f>
        <v>91.86</v>
      </c>
      <c r="BF6" s="22">
        <f t="shared" ref="BF6:BN6" si="7">IF(BF7="",NA(),BF7)</f>
        <v>106.74</v>
      </c>
      <c r="BG6" s="22">
        <f t="shared" si="7"/>
        <v>126.22</v>
      </c>
      <c r="BH6" s="22">
        <f t="shared" si="7"/>
        <v>141.34</v>
      </c>
      <c r="BI6" s="22">
        <f t="shared" si="7"/>
        <v>140.16</v>
      </c>
      <c r="BJ6" s="22">
        <f t="shared" si="7"/>
        <v>290.07</v>
      </c>
      <c r="BK6" s="22">
        <f t="shared" si="7"/>
        <v>290.42</v>
      </c>
      <c r="BL6" s="22">
        <f t="shared" si="7"/>
        <v>294.66000000000003</v>
      </c>
      <c r="BM6" s="22">
        <f t="shared" si="7"/>
        <v>285.27</v>
      </c>
      <c r="BN6" s="22">
        <f t="shared" si="7"/>
        <v>294.73</v>
      </c>
      <c r="BO6" s="21" t="str">
        <f>IF(BO7="","",IF(BO7="-","【-】","【"&amp;SUBSTITUTE(TEXT(BO7,"#,##0.00"),"-","△")&amp;"】"))</f>
        <v>【268.07】</v>
      </c>
      <c r="BP6" s="22">
        <f>IF(BP7="",NA(),BP7)</f>
        <v>100.6</v>
      </c>
      <c r="BQ6" s="22">
        <f t="shared" ref="BQ6:BY6" si="8">IF(BQ7="",NA(),BQ7)</f>
        <v>101.11</v>
      </c>
      <c r="BR6" s="22">
        <f t="shared" si="8"/>
        <v>100.41</v>
      </c>
      <c r="BS6" s="22">
        <f t="shared" si="8"/>
        <v>98.35</v>
      </c>
      <c r="BT6" s="22">
        <f t="shared" si="8"/>
        <v>115.34</v>
      </c>
      <c r="BU6" s="22">
        <f t="shared" si="8"/>
        <v>104.84</v>
      </c>
      <c r="BV6" s="22">
        <f t="shared" si="8"/>
        <v>106.11</v>
      </c>
      <c r="BW6" s="22">
        <f t="shared" si="8"/>
        <v>103.75</v>
      </c>
      <c r="BX6" s="22">
        <f t="shared" si="8"/>
        <v>105.3</v>
      </c>
      <c r="BY6" s="22">
        <f t="shared" si="8"/>
        <v>99.41</v>
      </c>
      <c r="BZ6" s="21" t="str">
        <f>IF(BZ7="","",IF(BZ7="-","【-】","【"&amp;SUBSTITUTE(TEXT(BZ7,"#,##0.00"),"-","△")&amp;"】"))</f>
        <v>【97.47】</v>
      </c>
      <c r="CA6" s="22">
        <f>IF(CA7="",NA(),CA7)</f>
        <v>205.52</v>
      </c>
      <c r="CB6" s="22">
        <f t="shared" ref="CB6:CJ6" si="9">IF(CB7="",NA(),CB7)</f>
        <v>204.59</v>
      </c>
      <c r="CC6" s="22">
        <f t="shared" si="9"/>
        <v>203.33</v>
      </c>
      <c r="CD6" s="22">
        <f t="shared" si="9"/>
        <v>208.26</v>
      </c>
      <c r="CE6" s="22">
        <f t="shared" si="9"/>
        <v>216.68</v>
      </c>
      <c r="CF6" s="22">
        <f t="shared" si="9"/>
        <v>161.82</v>
      </c>
      <c r="CG6" s="22">
        <f t="shared" si="9"/>
        <v>161.03</v>
      </c>
      <c r="CH6" s="22">
        <f t="shared" si="9"/>
        <v>159.93</v>
      </c>
      <c r="CI6" s="22">
        <f t="shared" si="9"/>
        <v>162.77000000000001</v>
      </c>
      <c r="CJ6" s="22">
        <f t="shared" si="9"/>
        <v>170.87</v>
      </c>
      <c r="CK6" s="21" t="str">
        <f>IF(CK7="","",IF(CK7="-","【-】","【"&amp;SUBSTITUTE(TEXT(CK7,"#,##0.00"),"-","△")&amp;"】"))</f>
        <v>【174.75】</v>
      </c>
      <c r="CL6" s="22">
        <f>IF(CL7="",NA(),CL7)</f>
        <v>78.41</v>
      </c>
      <c r="CM6" s="22">
        <f t="shared" ref="CM6:CU6" si="10">IF(CM7="",NA(),CM7)</f>
        <v>77.2</v>
      </c>
      <c r="CN6" s="22">
        <f t="shared" si="10"/>
        <v>78.86</v>
      </c>
      <c r="CO6" s="22">
        <f t="shared" si="10"/>
        <v>77.77</v>
      </c>
      <c r="CP6" s="22">
        <f t="shared" si="10"/>
        <v>75.069999999999993</v>
      </c>
      <c r="CQ6" s="22">
        <f t="shared" si="10"/>
        <v>62.32</v>
      </c>
      <c r="CR6" s="22">
        <f t="shared" si="10"/>
        <v>61.71</v>
      </c>
      <c r="CS6" s="22">
        <f t="shared" si="10"/>
        <v>63.12</v>
      </c>
      <c r="CT6" s="22">
        <f t="shared" si="10"/>
        <v>62.57</v>
      </c>
      <c r="CU6" s="22">
        <f t="shared" si="10"/>
        <v>61.56</v>
      </c>
      <c r="CV6" s="21" t="str">
        <f>IF(CV7="","",IF(CV7="-","【-】","【"&amp;SUBSTITUTE(TEXT(CV7,"#,##0.00"),"-","△")&amp;"】"))</f>
        <v>【59.97】</v>
      </c>
      <c r="CW6" s="22">
        <f>IF(CW7="",NA(),CW7)</f>
        <v>89.86</v>
      </c>
      <c r="CX6" s="22">
        <f t="shared" ref="CX6:DF6" si="11">IF(CX7="",NA(),CX7)</f>
        <v>91.03</v>
      </c>
      <c r="CY6" s="22">
        <f t="shared" si="11"/>
        <v>92.11</v>
      </c>
      <c r="CZ6" s="22">
        <f t="shared" si="11"/>
        <v>92.4</v>
      </c>
      <c r="DA6" s="22">
        <f t="shared" si="11"/>
        <v>94.01</v>
      </c>
      <c r="DB6" s="22">
        <f t="shared" si="11"/>
        <v>90.19</v>
      </c>
      <c r="DC6" s="22">
        <f t="shared" si="11"/>
        <v>90.03</v>
      </c>
      <c r="DD6" s="22">
        <f t="shared" si="11"/>
        <v>90.09</v>
      </c>
      <c r="DE6" s="22">
        <f t="shared" si="11"/>
        <v>90.21</v>
      </c>
      <c r="DF6" s="22">
        <f t="shared" si="11"/>
        <v>90.11</v>
      </c>
      <c r="DG6" s="21" t="str">
        <f>IF(DG7="","",IF(DG7="-","【-】","【"&amp;SUBSTITUTE(TEXT(DG7,"#,##0.00"),"-","△")&amp;"】"))</f>
        <v>【89.76】</v>
      </c>
      <c r="DH6" s="22">
        <f>IF(DH7="",NA(),DH7)</f>
        <v>49.84</v>
      </c>
      <c r="DI6" s="22">
        <f t="shared" ref="DI6:DQ6" si="12">IF(DI7="",NA(),DI7)</f>
        <v>49.72</v>
      </c>
      <c r="DJ6" s="22">
        <f t="shared" si="12"/>
        <v>47.61</v>
      </c>
      <c r="DK6" s="22">
        <f t="shared" si="12"/>
        <v>48.71</v>
      </c>
      <c r="DL6" s="22">
        <f t="shared" si="12"/>
        <v>48.44</v>
      </c>
      <c r="DM6" s="22">
        <f t="shared" si="12"/>
        <v>48.86</v>
      </c>
      <c r="DN6" s="22">
        <f t="shared" si="12"/>
        <v>49.6</v>
      </c>
      <c r="DO6" s="22">
        <f t="shared" si="12"/>
        <v>50.31</v>
      </c>
      <c r="DP6" s="22">
        <f t="shared" si="12"/>
        <v>50.74</v>
      </c>
      <c r="DQ6" s="22">
        <f t="shared" si="12"/>
        <v>51.49</v>
      </c>
      <c r="DR6" s="21" t="str">
        <f>IF(DR7="","",IF(DR7="-","【-】","【"&amp;SUBSTITUTE(TEXT(DR7,"#,##0.00"),"-","△")&amp;"】"))</f>
        <v>【51.51】</v>
      </c>
      <c r="DS6" s="22">
        <f>IF(DS7="",NA(),DS7)</f>
        <v>19.88</v>
      </c>
      <c r="DT6" s="22">
        <f t="shared" ref="DT6:EB6" si="13">IF(DT7="",NA(),DT7)</f>
        <v>20.66</v>
      </c>
      <c r="DU6" s="22">
        <f t="shared" si="13"/>
        <v>22.32</v>
      </c>
      <c r="DV6" s="22">
        <f t="shared" si="13"/>
        <v>23.33</v>
      </c>
      <c r="DW6" s="22">
        <f t="shared" si="13"/>
        <v>23.98</v>
      </c>
      <c r="DX6" s="22">
        <f t="shared" si="13"/>
        <v>18.510000000000002</v>
      </c>
      <c r="DY6" s="22">
        <f t="shared" si="13"/>
        <v>20.49</v>
      </c>
      <c r="DZ6" s="22">
        <f t="shared" si="13"/>
        <v>21.34</v>
      </c>
      <c r="EA6" s="22">
        <f t="shared" si="13"/>
        <v>23.27</v>
      </c>
      <c r="EB6" s="22">
        <f t="shared" si="13"/>
        <v>25.18</v>
      </c>
      <c r="EC6" s="21" t="str">
        <f>IF(EC7="","",IF(EC7="-","【-】","【"&amp;SUBSTITUTE(TEXT(EC7,"#,##0.00"),"-","△")&amp;"】"))</f>
        <v>【23.75】</v>
      </c>
      <c r="ED6" s="22">
        <f>IF(ED7="",NA(),ED7)</f>
        <v>0.45</v>
      </c>
      <c r="EE6" s="22">
        <f t="shared" ref="EE6:EM6" si="14">IF(EE7="",NA(),EE7)</f>
        <v>0.48</v>
      </c>
      <c r="EF6" s="22">
        <f t="shared" si="14"/>
        <v>1.03</v>
      </c>
      <c r="EG6" s="22">
        <f t="shared" si="14"/>
        <v>0.6</v>
      </c>
      <c r="EH6" s="22">
        <f t="shared" si="14"/>
        <v>1.73</v>
      </c>
      <c r="EI6" s="22">
        <f t="shared" si="14"/>
        <v>0.7</v>
      </c>
      <c r="EJ6" s="22">
        <f t="shared" si="14"/>
        <v>0.72</v>
      </c>
      <c r="EK6" s="22">
        <f t="shared" si="14"/>
        <v>0.69</v>
      </c>
      <c r="EL6" s="22">
        <f t="shared" si="14"/>
        <v>0.69</v>
      </c>
      <c r="EM6" s="22">
        <f t="shared" si="14"/>
        <v>0.67</v>
      </c>
      <c r="EN6" s="21" t="str">
        <f>IF(EN7="","",IF(EN7="-","【-】","【"&amp;SUBSTITUTE(TEXT(EN7,"#,##0.00"),"-","△")&amp;"】"))</f>
        <v>【0.67】</v>
      </c>
    </row>
    <row r="7" spans="1:144" s="23" customFormat="1" x14ac:dyDescent="0.15">
      <c r="A7" s="15"/>
      <c r="B7" s="24">
        <v>2022</v>
      </c>
      <c r="C7" s="24">
        <v>88412</v>
      </c>
      <c r="D7" s="24">
        <v>46</v>
      </c>
      <c r="E7" s="24">
        <v>1</v>
      </c>
      <c r="F7" s="24">
        <v>0</v>
      </c>
      <c r="G7" s="24">
        <v>1</v>
      </c>
      <c r="H7" s="24" t="s">
        <v>93</v>
      </c>
      <c r="I7" s="24" t="s">
        <v>94</v>
      </c>
      <c r="J7" s="24" t="s">
        <v>95</v>
      </c>
      <c r="K7" s="24" t="s">
        <v>96</v>
      </c>
      <c r="L7" s="24" t="s">
        <v>97</v>
      </c>
      <c r="M7" s="24" t="s">
        <v>98</v>
      </c>
      <c r="N7" s="25" t="s">
        <v>99</v>
      </c>
      <c r="O7" s="25">
        <v>78.36</v>
      </c>
      <c r="P7" s="25">
        <v>85.35</v>
      </c>
      <c r="Q7" s="25">
        <v>4411</v>
      </c>
      <c r="R7" s="25" t="s">
        <v>99</v>
      </c>
      <c r="S7" s="25" t="s">
        <v>99</v>
      </c>
      <c r="T7" s="25" t="s">
        <v>99</v>
      </c>
      <c r="U7" s="25">
        <v>239856</v>
      </c>
      <c r="V7" s="25">
        <v>227.53</v>
      </c>
      <c r="W7" s="25">
        <v>1054.17</v>
      </c>
      <c r="X7" s="25">
        <v>106.51</v>
      </c>
      <c r="Y7" s="25">
        <v>107.6</v>
      </c>
      <c r="Z7" s="25">
        <v>107.42</v>
      </c>
      <c r="AA7" s="25">
        <v>105.53</v>
      </c>
      <c r="AB7" s="25">
        <v>120.4</v>
      </c>
      <c r="AC7" s="25">
        <v>112.62</v>
      </c>
      <c r="AD7" s="25">
        <v>113.35</v>
      </c>
      <c r="AE7" s="25">
        <v>112.36</v>
      </c>
      <c r="AF7" s="25">
        <v>112.26</v>
      </c>
      <c r="AG7" s="25">
        <v>110.04</v>
      </c>
      <c r="AH7" s="25">
        <v>108.7</v>
      </c>
      <c r="AI7" s="25">
        <v>0</v>
      </c>
      <c r="AJ7" s="25">
        <v>0</v>
      </c>
      <c r="AK7" s="25">
        <v>0</v>
      </c>
      <c r="AL7" s="25">
        <v>0</v>
      </c>
      <c r="AM7" s="25">
        <v>0</v>
      </c>
      <c r="AN7" s="25">
        <v>0.75</v>
      </c>
      <c r="AO7" s="25">
        <v>0.51</v>
      </c>
      <c r="AP7" s="25">
        <v>0.28999999999999998</v>
      </c>
      <c r="AQ7" s="25">
        <v>0.25</v>
      </c>
      <c r="AR7" s="25">
        <v>0.13</v>
      </c>
      <c r="AS7" s="25">
        <v>1.34</v>
      </c>
      <c r="AT7" s="25">
        <v>655.82</v>
      </c>
      <c r="AU7" s="25">
        <v>330.45</v>
      </c>
      <c r="AV7" s="25">
        <v>445.66</v>
      </c>
      <c r="AW7" s="25">
        <v>495.95</v>
      </c>
      <c r="AX7" s="25">
        <v>522</v>
      </c>
      <c r="AY7" s="25">
        <v>318.89</v>
      </c>
      <c r="AZ7" s="25">
        <v>309.10000000000002</v>
      </c>
      <c r="BA7" s="25">
        <v>306.08</v>
      </c>
      <c r="BB7" s="25">
        <v>306.14999999999998</v>
      </c>
      <c r="BC7" s="25">
        <v>297.54000000000002</v>
      </c>
      <c r="BD7" s="25">
        <v>252.29</v>
      </c>
      <c r="BE7" s="25">
        <v>91.86</v>
      </c>
      <c r="BF7" s="25">
        <v>106.74</v>
      </c>
      <c r="BG7" s="25">
        <v>126.22</v>
      </c>
      <c r="BH7" s="25">
        <v>141.34</v>
      </c>
      <c r="BI7" s="25">
        <v>140.16</v>
      </c>
      <c r="BJ7" s="25">
        <v>290.07</v>
      </c>
      <c r="BK7" s="25">
        <v>290.42</v>
      </c>
      <c r="BL7" s="25">
        <v>294.66000000000003</v>
      </c>
      <c r="BM7" s="25">
        <v>285.27</v>
      </c>
      <c r="BN7" s="25">
        <v>294.73</v>
      </c>
      <c r="BO7" s="25">
        <v>268.07</v>
      </c>
      <c r="BP7" s="25">
        <v>100.6</v>
      </c>
      <c r="BQ7" s="25">
        <v>101.11</v>
      </c>
      <c r="BR7" s="25">
        <v>100.41</v>
      </c>
      <c r="BS7" s="25">
        <v>98.35</v>
      </c>
      <c r="BT7" s="25">
        <v>115.34</v>
      </c>
      <c r="BU7" s="25">
        <v>104.84</v>
      </c>
      <c r="BV7" s="25">
        <v>106.11</v>
      </c>
      <c r="BW7" s="25">
        <v>103.75</v>
      </c>
      <c r="BX7" s="25">
        <v>105.3</v>
      </c>
      <c r="BY7" s="25">
        <v>99.41</v>
      </c>
      <c r="BZ7" s="25">
        <v>97.47</v>
      </c>
      <c r="CA7" s="25">
        <v>205.52</v>
      </c>
      <c r="CB7" s="25">
        <v>204.59</v>
      </c>
      <c r="CC7" s="25">
        <v>203.33</v>
      </c>
      <c r="CD7" s="25">
        <v>208.26</v>
      </c>
      <c r="CE7" s="25">
        <v>216.68</v>
      </c>
      <c r="CF7" s="25">
        <v>161.82</v>
      </c>
      <c r="CG7" s="25">
        <v>161.03</v>
      </c>
      <c r="CH7" s="25">
        <v>159.93</v>
      </c>
      <c r="CI7" s="25">
        <v>162.77000000000001</v>
      </c>
      <c r="CJ7" s="25">
        <v>170.87</v>
      </c>
      <c r="CK7" s="25">
        <v>174.75</v>
      </c>
      <c r="CL7" s="25">
        <v>78.41</v>
      </c>
      <c r="CM7" s="25">
        <v>77.2</v>
      </c>
      <c r="CN7" s="25">
        <v>78.86</v>
      </c>
      <c r="CO7" s="25">
        <v>77.77</v>
      </c>
      <c r="CP7" s="25">
        <v>75.069999999999993</v>
      </c>
      <c r="CQ7" s="25">
        <v>62.32</v>
      </c>
      <c r="CR7" s="25">
        <v>61.71</v>
      </c>
      <c r="CS7" s="25">
        <v>63.12</v>
      </c>
      <c r="CT7" s="25">
        <v>62.57</v>
      </c>
      <c r="CU7" s="25">
        <v>61.56</v>
      </c>
      <c r="CV7" s="25">
        <v>59.97</v>
      </c>
      <c r="CW7" s="25">
        <v>89.86</v>
      </c>
      <c r="CX7" s="25">
        <v>91.03</v>
      </c>
      <c r="CY7" s="25">
        <v>92.11</v>
      </c>
      <c r="CZ7" s="25">
        <v>92.4</v>
      </c>
      <c r="DA7" s="25">
        <v>94.01</v>
      </c>
      <c r="DB7" s="25">
        <v>90.19</v>
      </c>
      <c r="DC7" s="25">
        <v>90.03</v>
      </c>
      <c r="DD7" s="25">
        <v>90.09</v>
      </c>
      <c r="DE7" s="25">
        <v>90.21</v>
      </c>
      <c r="DF7" s="25">
        <v>90.11</v>
      </c>
      <c r="DG7" s="25">
        <v>89.76</v>
      </c>
      <c r="DH7" s="25">
        <v>49.84</v>
      </c>
      <c r="DI7" s="25">
        <v>49.72</v>
      </c>
      <c r="DJ7" s="25">
        <v>47.61</v>
      </c>
      <c r="DK7" s="25">
        <v>48.71</v>
      </c>
      <c r="DL7" s="25">
        <v>48.44</v>
      </c>
      <c r="DM7" s="25">
        <v>48.86</v>
      </c>
      <c r="DN7" s="25">
        <v>49.6</v>
      </c>
      <c r="DO7" s="25">
        <v>50.31</v>
      </c>
      <c r="DP7" s="25">
        <v>50.74</v>
      </c>
      <c r="DQ7" s="25">
        <v>51.49</v>
      </c>
      <c r="DR7" s="25">
        <v>51.51</v>
      </c>
      <c r="DS7" s="25">
        <v>19.88</v>
      </c>
      <c r="DT7" s="25">
        <v>20.66</v>
      </c>
      <c r="DU7" s="25">
        <v>22.32</v>
      </c>
      <c r="DV7" s="25">
        <v>23.33</v>
      </c>
      <c r="DW7" s="25">
        <v>23.98</v>
      </c>
      <c r="DX7" s="25">
        <v>18.510000000000002</v>
      </c>
      <c r="DY7" s="25">
        <v>20.49</v>
      </c>
      <c r="DZ7" s="25">
        <v>21.34</v>
      </c>
      <c r="EA7" s="25">
        <v>23.27</v>
      </c>
      <c r="EB7" s="25">
        <v>25.18</v>
      </c>
      <c r="EC7" s="25">
        <v>23.75</v>
      </c>
      <c r="ED7" s="25">
        <v>0.45</v>
      </c>
      <c r="EE7" s="25">
        <v>0.48</v>
      </c>
      <c r="EF7" s="25">
        <v>1.03</v>
      </c>
      <c r="EG7" s="25">
        <v>0.6</v>
      </c>
      <c r="EH7" s="25">
        <v>1.73</v>
      </c>
      <c r="EI7" s="25">
        <v>0.7</v>
      </c>
      <c r="EJ7" s="25">
        <v>0.72</v>
      </c>
      <c r="EK7" s="25">
        <v>0.69</v>
      </c>
      <c r="EL7" s="25">
        <v>0.69</v>
      </c>
      <c r="EM7" s="25">
        <v>0.67</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伊藤 寛晃</cp:lastModifiedBy>
  <cp:lastPrinted>2024-02-02T02:39:01Z</cp:lastPrinted>
  <dcterms:created xsi:type="dcterms:W3CDTF">2023-12-05T00:50:22Z</dcterms:created>
  <dcterms:modified xsi:type="dcterms:W3CDTF">2024-02-02T02:39:05Z</dcterms:modified>
  <cp:category/>
</cp:coreProperties>
</file>