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<sst xmlns="http://schemas.openxmlformats.org/spreadsheetml/2006/main" count="1133" uniqueCount="561">
  <si>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</si>
  <si>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</si>
  <si>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</si>
  <si>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</si>
  <si>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</si>
  <si>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</si>
  <si>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（参考）</t>
    <rPh sb="1" eb="3">
      <t>サンコウ</t>
    </rPh>
    <phoneticPr fontId="6"/>
  </si>
  <si>
    <t>(Ｂ)</t>
  </si>
  <si>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</si>
  <si>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</si>
  <si>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</si>
  <si>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</si>
  <si>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</si>
  <si>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</si>
  <si>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</si>
  <si>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</si>
  <si>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</si>
  <si>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</si>
  <si>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</si>
  <si>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交通</t>
  </si>
  <si>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</si>
  <si>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</si>
  <si>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</si>
  <si>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</si>
  <si>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</si>
  <si>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</si>
  <si>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</si>
  <si>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</si>
  <si>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</si>
  <si>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</si>
  <si>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</si>
  <si>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</si>
  <si>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</si>
  <si>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</si>
  <si>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</si>
  <si>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</si>
  <si>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</si>
  <si>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</si>
  <si>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</si>
  <si>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</si>
  <si>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</si>
  <si>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</si>
  <si>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</si>
  <si>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</si>
  <si>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</si>
  <si>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</si>
  <si>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</si>
  <si>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</si>
  <si>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</si>
  <si>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</si>
  <si>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</si>
  <si>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</si>
  <si>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</si>
  <si>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</si>
  <si>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</si>
  <si>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</si>
  <si>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</si>
  <si>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</si>
  <si>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</si>
  <si>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</si>
  <si>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</si>
  <si>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</si>
  <si>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</si>
  <si>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</si>
  <si>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</si>
  <si>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　　都市計画税</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</si>
  <si>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</si>
  <si>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</si>
  <si>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</si>
  <si>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</si>
  <si>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</si>
  <si>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</si>
  <si>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</si>
  <si>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</si>
  <si>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</si>
  <si>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</si>
  <si>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</si>
  <si>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取手市農業公社</t>
    <rPh sb="0" eb="3">
      <t>トリデシ</t>
    </rPh>
    <rPh sb="3" eb="5">
      <t>ノウギョウ</t>
    </rPh>
    <rPh sb="5" eb="7">
      <t>コウシャ</t>
    </rPh>
    <phoneticPr fontId="6"/>
  </si>
  <si>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</si>
  <si>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</si>
  <si>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</si>
  <si>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</si>
  <si>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</si>
  <si>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</si>
  <si>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</si>
  <si>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</si>
  <si>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</si>
  <si>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</si>
  <si>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</si>
  <si>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</si>
  <si>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</si>
  <si>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</si>
  <si>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</si>
  <si>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</si>
  <si>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</si>
  <si>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茨城県南水道企業団（水道事業会計）</t>
    <rPh sb="0" eb="3">
      <t>イバラキケン</t>
    </rPh>
    <rPh sb="3" eb="4">
      <t>ミナミ</t>
    </rPh>
    <rPh sb="4" eb="6">
      <t>スイドウ</t>
    </rPh>
    <rPh sb="6" eb="9">
      <t>キギョウダン</t>
    </rPh>
    <rPh sb="10" eb="12">
      <t>スイドウ</t>
    </rPh>
    <rPh sb="12" eb="14">
      <t>ジギョウ</t>
    </rPh>
    <rPh sb="14" eb="16">
      <t>カイケイ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</si>
  <si>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</si>
  <si>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</si>
  <si>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</si>
  <si>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</si>
  <si>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</si>
  <si>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</si>
  <si>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</si>
  <si>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</si>
  <si>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</si>
  <si>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</si>
  <si>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</si>
  <si>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</si>
  <si>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</si>
  <si>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</si>
  <si>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</si>
  <si>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</si>
  <si>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</si>
  <si>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</si>
  <si>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</si>
  <si>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</si>
  <si>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</si>
  <si>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</si>
  <si>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</si>
  <si>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</si>
  <si>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</si>
  <si>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</si>
  <si>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</si>
  <si>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</si>
  <si>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</si>
  <si>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</si>
  <si>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</si>
  <si>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</si>
  <si>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</si>
  <si>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</si>
  <si>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</si>
  <si>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</si>
  <si>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</si>
  <si>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</si>
  <si>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</si>
  <si>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</si>
  <si>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 2.65</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</si>
  <si>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</si>
  <si>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</si>
  <si>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</si>
  <si>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</si>
  <si>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</si>
  <si>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</si>
  <si>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</si>
  <si>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</si>
  <si>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</si>
  <si>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</si>
  <si>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</si>
  <si>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</si>
  <si>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</si>
  <si>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</si>
  <si>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</si>
  <si>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</si>
  <si>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</si>
  <si>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</si>
  <si>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</si>
  <si>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</si>
  <si>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</si>
  <si>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</si>
  <si>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</si>
  <si>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</si>
  <si>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</si>
  <si>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</si>
  <si>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</si>
  <si>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</si>
  <si>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</si>
  <si>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取手市</t>
  </si>
  <si>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</si>
  <si>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</si>
  <si>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</si>
  <si>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</si>
  <si>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</si>
  <si>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</si>
  <si>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</si>
  <si>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</si>
  <si>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</si>
  <si>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</si>
  <si>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</si>
  <si>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取手市介護保険特別会計</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</si>
  <si>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</si>
  <si>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</si>
  <si>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</si>
  <si>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</si>
  <si>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</si>
  <si>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</si>
  <si>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</si>
  <si>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</si>
  <si>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</si>
  <si>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</si>
  <si>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</si>
  <si>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</si>
  <si>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</si>
  <si>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茨城県取手市</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</si>
  <si>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</si>
  <si>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</si>
  <si>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</si>
  <si>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</si>
  <si>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</si>
  <si>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</si>
  <si>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</si>
  <si>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</si>
  <si>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山振</t>
    <rPh sb="0" eb="1">
      <t>ヤマ</t>
    </rPh>
    <rPh sb="1" eb="2">
      <t>フ</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</si>
  <si>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</si>
  <si>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</si>
  <si>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</si>
  <si>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</si>
  <si>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</si>
  <si>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</si>
  <si>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</si>
  <si>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</si>
  <si>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</si>
  <si>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</si>
  <si>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</si>
  <si>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</si>
  <si>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</si>
  <si>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</si>
  <si>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</si>
  <si>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</si>
  <si>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</si>
  <si>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</si>
  <si>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</si>
  <si>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軽自動車税</t>
  </si>
  <si>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</si>
  <si>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</si>
  <si>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</si>
  <si>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</si>
  <si>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</si>
  <si>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</si>
  <si>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</si>
  <si>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</si>
  <si>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将来負担比率</t>
    <rPh sb="1" eb="3">
      <t>ショウライ</t>
    </rPh>
    <rPh sb="3" eb="5">
      <t>フタン</t>
    </rPh>
    <rPh sb="5" eb="7">
      <t>ヒリツ</t>
    </rPh>
    <phoneticPr fontId="6"/>
  </si>
  <si>
    <t>基準財政収入額</t>
  </si>
  <si>
    <t>-0.6</t>
  </si>
  <si>
    <t>当該団体（円）</t>
    <rPh sb="0" eb="2">
      <t>トウガイ</t>
    </rPh>
    <rPh sb="2" eb="4">
      <t>ダンタイ</t>
    </rPh>
    <rPh sb="5" eb="6">
      <t>エン</t>
    </rPh>
    <phoneticPr fontId="6"/>
  </si>
  <si>
    <t>-1.2</t>
  </si>
  <si>
    <t xml:space="preserve"> H30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</si>
  <si>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</si>
  <si>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</si>
  <si>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</si>
  <si>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</si>
  <si>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</si>
  <si>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</si>
  <si>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</si>
  <si>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</si>
  <si>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</si>
  <si>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</si>
  <si>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</si>
  <si>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</si>
  <si>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</si>
  <si>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</si>
  <si>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</si>
  <si>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</si>
  <si>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</si>
  <si>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</si>
  <si>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</si>
  <si>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</si>
  <si>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</si>
  <si>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</si>
  <si>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</si>
  <si>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</si>
  <si>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</si>
  <si>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</si>
  <si>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</si>
  <si>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</si>
  <si>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</si>
  <si>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</si>
  <si>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</si>
  <si>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</si>
  <si>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</si>
  <si>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</si>
  <si>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</si>
  <si>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</si>
  <si>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</si>
  <si>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</si>
  <si>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</si>
  <si>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</si>
  <si>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</si>
  <si>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</si>
  <si>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</si>
  <si>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</si>
  <si>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</si>
  <si>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</si>
  <si>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</si>
  <si>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</si>
  <si>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</si>
  <si>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</si>
  <si>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</si>
  <si>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</si>
  <si>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</si>
  <si>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</si>
  <si>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</si>
  <si>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</si>
  <si>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</si>
  <si>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</si>
  <si>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</si>
  <si>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</si>
  <si>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</si>
  <si>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</si>
  <si>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</si>
  <si>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</si>
  <si>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</si>
  <si>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</si>
  <si>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</si>
  <si>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</si>
  <si>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上水道</t>
  </si>
  <si>
    <t>実質赤字比率</t>
    <rPh sb="0" eb="2">
      <t>ジッシツ</t>
    </rPh>
    <rPh sb="2" eb="4">
      <t>アカジ</t>
    </rPh>
    <rPh sb="4" eb="6">
      <t>ヒリツ</t>
    </rPh>
    <phoneticPr fontId="39"/>
  </si>
  <si>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</si>
  <si>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</si>
  <si>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</si>
  <si>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</si>
  <si>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</si>
  <si>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</si>
  <si>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</si>
  <si>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</si>
  <si>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軽油引取税交付金</t>
  </si>
  <si>
    <t>普通税</t>
    <rPh sb="0" eb="2">
      <t>フツウ</t>
    </rPh>
    <rPh sb="2" eb="3">
      <t>ゼイ</t>
    </rPh>
    <phoneticPr fontId="42"/>
  </si>
  <si>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</si>
  <si>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</si>
  <si>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</si>
  <si>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</si>
  <si>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</si>
  <si>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</si>
  <si>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</si>
  <si>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</si>
  <si>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</si>
  <si>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</si>
  <si>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</si>
  <si>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</si>
  <si>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株式等譲渡所得割交付金</t>
    <rPh sb="0" eb="2">
      <t>カブシキ</t>
    </rPh>
    <rPh sb="2" eb="3">
      <t>トウ</t>
    </rPh>
    <rPh sb="3" eb="5">
      <t>ジョウト</t>
    </rPh>
    <rPh sb="5" eb="7">
      <t>ショトク</t>
    </rPh>
    <rPh sb="7" eb="8">
      <t>ワリ</t>
    </rPh>
    <rPh sb="8" eb="11">
      <t>コウフキン</t>
    </rPh>
    <phoneticPr fontId="42"/>
  </si>
  <si>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</si>
  <si>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</si>
  <si>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</si>
  <si>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</si>
  <si>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</si>
  <si>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</si>
  <si>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</si>
  <si>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</si>
  <si>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</si>
  <si>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</si>
  <si>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</si>
  <si>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</si>
  <si>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</si>
  <si>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</si>
  <si>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将来負担比率、実質公債費比率ともに、類似団体平均と比較して高くなっているが、将来負担比率、実質公債費比率ともに対前年度比較でみるとやや減少している。これは、分母となる標準財政規模が増となったことや一部事務組合の負担等見込額が減となったことによるものであ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rPh sb="68" eb="70">
      <t>ゲンショウ</t>
    </rPh>
    <rPh sb="108" eb="109">
      <t>トウ</t>
    </rPh>
    <rPh sb="109" eb="112">
      <t>ミコミガク</t>
    </rPh>
    <phoneticPr fontId="6"/>
  </si>
  <si>
    <t>土木費</t>
  </si>
  <si>
    <t>自動車取得税交付金</t>
  </si>
  <si>
    <t>公債費に準ずる債務負担行為に係るもの</t>
  </si>
  <si>
    <t>消防費</t>
  </si>
  <si>
    <t>教育費</t>
  </si>
  <si>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6"/>
  </si>
  <si>
    <t>　　鉱産税</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</si>
  <si>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</si>
  <si>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</si>
  <si>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</si>
  <si>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</si>
  <si>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</si>
  <si>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</si>
  <si>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</si>
  <si>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</si>
  <si>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</si>
  <si>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</si>
  <si>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</si>
  <si>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</si>
  <si>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</si>
  <si>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</si>
  <si>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</si>
  <si>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</si>
  <si>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</si>
  <si>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</si>
  <si>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</si>
  <si>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</si>
  <si>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</si>
  <si>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</si>
  <si>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</si>
  <si>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</si>
  <si>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</si>
  <si>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</si>
  <si>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</si>
  <si>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</si>
  <si>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取手市文化事業団</t>
    <rPh sb="0" eb="3">
      <t>トリデシ</t>
    </rPh>
    <rPh sb="3" eb="5">
      <t>ブンカ</t>
    </rPh>
    <rPh sb="5" eb="8">
      <t>ジギョウダン</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</si>
  <si>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</si>
  <si>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</si>
  <si>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</si>
  <si>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</si>
  <si>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</si>
  <si>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</si>
  <si>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</si>
  <si>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</si>
  <si>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</si>
  <si>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</si>
  <si>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</si>
  <si>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その他</t>
  </si>
  <si>
    <t>ふるさと取手応援基金</t>
    <rPh sb="4" eb="6">
      <t>トリデ</t>
    </rPh>
    <rPh sb="6" eb="8">
      <t>オウエン</t>
    </rPh>
    <rPh sb="8" eb="10">
      <t>キキン</t>
    </rPh>
    <phoneticPr fontId="6"/>
  </si>
  <si>
    <t>令和2年度</t>
    <rPh sb="0" eb="2">
      <t>レイワ</t>
    </rPh>
    <rPh sb="3" eb="5">
      <t>ネンド</t>
    </rPh>
    <phoneticPr fontId="6"/>
  </si>
  <si>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</si>
  <si>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</si>
  <si>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</si>
  <si>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</si>
  <si>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</si>
  <si>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</si>
  <si>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</si>
  <si>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</si>
  <si>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</si>
  <si>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</si>
  <si>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</si>
  <si>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</si>
  <si>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</si>
  <si>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</si>
  <si>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</si>
  <si>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</si>
  <si>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</si>
  <si>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</si>
  <si>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</si>
  <si>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取手市取手駅西口都市整備事業特別会計</t>
  </si>
  <si>
    <t>取手地方公平委員会特別会計</t>
  </si>
  <si>
    <t>取手市後期高齢者医療特別会計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</si>
  <si>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</si>
  <si>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</si>
  <si>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</si>
  <si>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</si>
  <si>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</si>
  <si>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</si>
  <si>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</si>
  <si>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</si>
  <si>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</si>
  <si>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連結実質赤字額</t>
    <rPh sb="0" eb="2">
      <t>レンケツ</t>
    </rPh>
    <rPh sb="2" eb="4">
      <t>ジッシツ</t>
    </rPh>
    <rPh sb="4" eb="7">
      <t>アカジガク</t>
    </rPh>
    <phoneticPr fontId="6"/>
  </si>
  <si>
    <t>▲ 1.90</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</si>
  <si>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</si>
  <si>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</si>
  <si>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</si>
  <si>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</si>
  <si>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</si>
  <si>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</si>
  <si>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</si>
  <si>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</si>
  <si>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</si>
  <si>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</si>
  <si>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</si>
  <si>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</si>
  <si>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</si>
  <si>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</si>
  <si>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</si>
  <si>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</si>
  <si>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</si>
  <si>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</si>
  <si>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</si>
  <si>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</si>
  <si>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</si>
  <si>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</si>
  <si>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</si>
  <si>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</si>
  <si>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</si>
  <si>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</si>
  <si>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</si>
  <si>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</si>
  <si>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</si>
  <si>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</si>
  <si>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</si>
  <si>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</si>
  <si>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</si>
  <si>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</si>
  <si>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</si>
  <si>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</si>
  <si>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</si>
  <si>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</si>
  <si>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</si>
  <si>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</si>
  <si>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</si>
  <si>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</si>
  <si>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</si>
  <si>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取手市外2市火葬場組合（一般会計）</t>
    <rPh sb="0" eb="3">
      <t>トリデシ</t>
    </rPh>
    <rPh sb="3" eb="4">
      <t>ホカ</t>
    </rPh>
    <rPh sb="5" eb="6">
      <t>シ</t>
    </rPh>
    <rPh sb="6" eb="9">
      <t>カソウバ</t>
    </rPh>
    <rPh sb="9" eb="11">
      <t>クミアイ</t>
    </rPh>
    <rPh sb="12" eb="14">
      <t>イッパン</t>
    </rPh>
    <rPh sb="14" eb="16">
      <t>カイケイ</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</si>
  <si>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</si>
  <si>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</si>
  <si>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</si>
  <si>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</si>
  <si>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</si>
  <si>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</si>
  <si>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</si>
  <si>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</si>
  <si>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</si>
  <si>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</si>
  <si>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</si>
  <si>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</si>
  <si>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</si>
  <si>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</si>
  <si>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</si>
  <si>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</si>
  <si>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</si>
  <si>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</si>
  <si>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</si>
  <si>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</si>
  <si>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</si>
  <si>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その他会計（赤字）</t>
  </si>
  <si>
    <t>（百万円）</t>
  </si>
  <si>
    <t xml:space="preserve">※8：職員の状況については、令和3年地方公務員給与実態調査に基づいている。 </t>
  </si>
  <si>
    <t>法人事業税交付金</t>
  </si>
  <si>
    <t>H29末</t>
  </si>
  <si>
    <t>H30末</t>
  </si>
  <si>
    <t>R01末</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</si>
  <si>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</si>
  <si>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目的別歳出の状況（単位 千円・％）</t>
  </si>
  <si>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</si>
  <si>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龍ケ崎地方衛生組合（一般会計）</t>
    <rPh sb="0" eb="3">
      <t>リュウガサキ</t>
    </rPh>
    <rPh sb="3" eb="5">
      <t>チホウ</t>
    </rPh>
    <rPh sb="5" eb="7">
      <t>エイセイ</t>
    </rPh>
    <rPh sb="7" eb="9">
      <t>クミアイ</t>
    </rPh>
    <rPh sb="10" eb="12">
      <t>イッパン</t>
    </rPh>
    <rPh sb="12" eb="14">
      <t>カイケイ</t>
    </rPh>
    <phoneticPr fontId="6"/>
  </si>
  <si>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6"/>
  </si>
  <si>
    <t>－</t>
  </si>
  <si>
    <t>取手市健康福祉医療事業団</t>
    <rPh sb="0" eb="3">
      <t>トリデシ</t>
    </rPh>
    <rPh sb="3" eb="5">
      <t>ケンコウ</t>
    </rPh>
    <rPh sb="5" eb="7">
      <t>フクシ</t>
    </rPh>
    <rPh sb="7" eb="9">
      <t>イリョウ</t>
    </rPh>
    <rPh sb="9" eb="12">
      <t>ジギョウダン</t>
    </rPh>
    <phoneticPr fontId="6"/>
  </si>
  <si>
    <t>公共施設整備基金</t>
    <rPh sb="0" eb="2">
      <t>コウキョウ</t>
    </rPh>
    <rPh sb="2" eb="4">
      <t>シセツ</t>
    </rPh>
    <rPh sb="4" eb="6">
      <t>セイビ</t>
    </rPh>
    <rPh sb="6" eb="8">
      <t>キキン</t>
    </rPh>
    <phoneticPr fontId="6"/>
  </si>
  <si>
    <t>地方譲与税</t>
  </si>
  <si>
    <t>地域福祉基金</t>
    <rPh sb="0" eb="2">
      <t>チイキ</t>
    </rPh>
    <rPh sb="2" eb="4">
      <t>フクシ</t>
    </rPh>
    <rPh sb="4" eb="6">
      <t>キキン</t>
    </rPh>
    <phoneticPr fontId="6"/>
  </si>
  <si>
    <t>みどりの基金</t>
    <rPh sb="4" eb="6">
      <t>キキン</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</si>
  <si>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</si>
  <si>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</si>
  <si>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(A)のうち充当一般財源等</t>
    <rPh sb="6" eb="8">
      <t>ジュウトウ</t>
    </rPh>
    <rPh sb="8" eb="10">
      <t>イッパン</t>
    </rPh>
    <rPh sb="10" eb="12">
      <t>ザイゲン</t>
    </rPh>
    <rPh sb="12" eb="13">
      <t>ナド</t>
    </rPh>
    <phoneticPr fontId="6"/>
  </si>
  <si>
    <t>　　固定資産税</t>
  </si>
  <si>
    <t>　　市町村たばこ税</t>
  </si>
  <si>
    <t>自動車税環境性能割交付金</t>
  </si>
  <si>
    <t>地方特例交付金等</t>
    <rPh sb="7" eb="8">
      <t>トウ</t>
    </rPh>
    <phoneticPr fontId="37"/>
  </si>
  <si>
    <t>諸支出金</t>
    <rPh sb="3" eb="4">
      <t>キン</t>
    </rPh>
    <phoneticPr fontId="40"/>
  </si>
  <si>
    <t>　個人住民税減収補塡特例交付金</t>
  </si>
  <si>
    <t>前年度繰上充用金</t>
  </si>
  <si>
    <t>　軽自動車税減収補塡特例交付金</t>
    <rPh sb="8" eb="10">
      <t>ホテン</t>
    </rPh>
    <phoneticPr fontId="38"/>
  </si>
  <si>
    <t>　　入湯税</t>
  </si>
  <si>
    <t>　　事業所税</t>
  </si>
  <si>
    <t>性質別歳出の状況（単位 千円・％）</t>
    <rPh sb="0" eb="2">
      <t>セイシツ</t>
    </rPh>
    <phoneticPr fontId="6"/>
  </si>
  <si>
    <t>経常収支比率</t>
    <rPh sb="0" eb="2">
      <t>ケイジョウ</t>
    </rPh>
    <rPh sb="2" eb="4">
      <t>シュウシ</t>
    </rPh>
    <rPh sb="4" eb="6">
      <t>ヒリツ</t>
    </rPh>
    <phoneticPr fontId="39"/>
  </si>
  <si>
    <t>　　水利地益税等</t>
  </si>
  <si>
    <t>　震災復興特別交付税</t>
  </si>
  <si>
    <t>令和2年度</t>
    <rPh sb="0" eb="2">
      <t>レイワ</t>
    </rPh>
    <rPh sb="4" eb="5">
      <t>ド</t>
    </rPh>
    <phoneticPr fontId="6"/>
  </si>
  <si>
    <t>　うち元金</t>
  </si>
  <si>
    <t>現年</t>
    <rPh sb="0" eb="1">
      <t>ゲン</t>
    </rPh>
    <rPh sb="1" eb="2">
      <t>ネン</t>
    </rPh>
    <phoneticPr fontId="6"/>
  </si>
  <si>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</si>
  <si>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</si>
  <si>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</si>
  <si>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</si>
  <si>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</si>
  <si>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</si>
  <si>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</si>
  <si>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</si>
  <si>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</si>
  <si>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</si>
  <si>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</si>
  <si>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</si>
  <si>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</si>
  <si>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7"/>
  </si>
  <si>
    <t>国民健康保険</t>
  </si>
  <si>
    <t>　前年度繰上充用金</t>
  </si>
  <si>
    <t>　うち猶予特例債</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</si>
  <si>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</si>
  <si>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</si>
  <si>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</si>
  <si>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</si>
  <si>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</si>
  <si>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</si>
  <si>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</si>
  <si>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</si>
  <si>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</si>
  <si>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</si>
  <si>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有形固定資産減価償却率ともに、類似団体平均と比較して高くなっており、対前年度比較でみると、将来負担比率は減少しているが、有形固定資産減価償却率は増加している。令和3年度については、将来負担額のうち設立法人の負担額等負担見込額が増となったものの、地方債残高、組合等負担見込額、退職手当負担見込額等の減により、分子となる将来負担額合計が減となった。一方で、標準税収入等は大幅な減となったものの、普通交付税、臨時財政対策債発行可能額が大幅に増となったことから、分母全体でみても増となった。結果的に、分子が減、分母が増となったことから将来負担比率も減少することとなった。
　なお、将来負担比率が類似団体平均と比較して特に高くなっている要因としては、区画整理事業や小中学校の大規模改造等の公共資産への投資を行っており、将来世代が便益を享受する資産を形成する一方で、財源としている地方債残高が減少しているものの、依然として大きいためである。さらに、公共施設全体として老朽化の程度が進行していることも要因である。今後は、中長期的に経年での推移のバランスを注視し、健全な財政運営を進めていく。</t>
    <rPh sb="122" eb="123">
      <t>ゾウ</t>
    </rPh>
    <rPh sb="157" eb="158">
      <t>ゲン</t>
    </rPh>
    <rPh sb="192" eb="194">
      <t>オオハバ</t>
    </rPh>
    <rPh sb="195" eb="196">
      <t>ゲン</t>
    </rPh>
    <rPh sb="399" eb="401">
      <t>ゲンショウ</t>
    </rPh>
    <rPh sb="409" eb="411">
      <t>イゼン</t>
    </rPh>
    <rPh sb="414" eb="415">
      <t>オオ</t>
    </rPh>
    <rPh sb="452" eb="454">
      <t>ヨウイン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</si>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</sst>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9"/>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90" fontId="2" fillId="0" borderId="7" xfId="11" applyNumberFormat="1" applyFont="1" applyBorder="1" applyAlignment="1">
      <alignment horizontal="right" vertical="center" shrinkToFit="1"/>
    </xf>
    <xf numFmtId="190" fontId="2" fillId="0" borderId="7" xfId="11" applyNumberFormat="1" applyFont="1" applyBorder="1" applyAlignment="1">
      <alignment vertical="center" shrinkToFit="1"/>
    </xf>
    <xf numFmtId="189" fontId="2" fillId="0" borderId="9" xfId="11" applyNumberFormat="1" applyFont="1" applyBorder="1">
      <alignment vertical="center"/>
    </xf>
    <xf numFmtId="190" fontId="2" fillId="0" borderId="19" xfId="11" applyNumberFormat="1" applyFont="1" applyBorder="1" applyAlignment="1">
      <alignment horizontal="right" vertical="center" shrinkToFit="1"/>
    </xf>
    <xf numFmtId="190" fontId="2" fillId="0" borderId="19" xfId="11" applyNumberFormat="1" applyFont="1" applyBorder="1" applyAlignment="1">
      <alignment vertical="center" shrinkToFit="1"/>
    </xf>
    <xf numFmtId="189" fontId="2" fillId="0" borderId="20" xfId="11" applyNumberFormat="1" applyFont="1" applyBorder="1">
      <alignment vertical="center"/>
    </xf>
    <xf numFmtId="190" fontId="2" fillId="0" borderId="53" xfId="11" applyNumberFormat="1" applyFont="1" applyBorder="1" applyAlignment="1">
      <alignment horizontal="right" vertical="center" shrinkToFit="1"/>
    </xf>
    <xf numFmtId="190" fontId="2" fillId="0" borderId="53" xfId="11" applyNumberFormat="1" applyFont="1" applyBorder="1" applyAlignment="1">
      <alignment vertical="center" shrinkToFit="1"/>
    </xf>
    <xf numFmtId="189"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85" fontId="15" fillId="0" borderId="0" xfId="22" applyNumberFormat="1" applyFont="1" applyFill="1">
      <alignment vertical="center"/>
    </xf>
    <xf numFmtId="0" fontId="18" fillId="0" borderId="30" xfId="22" applyFont="1" applyFill="1" applyBorder="1">
      <alignment vertical="center"/>
    </xf>
    <xf numFmtId="185" fontId="15" fillId="0" borderId="42" xfId="22" applyNumberFormat="1" applyFont="1" applyFill="1" applyBorder="1">
      <alignment vertical="center"/>
    </xf>
    <xf numFmtId="185"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85" fontId="15" fillId="0" borderId="0" xfId="22" applyNumberFormat="1" applyFont="1" applyFill="1" applyBorder="1">
      <alignment vertical="center"/>
    </xf>
    <xf numFmtId="185" fontId="15" fillId="0" borderId="34" xfId="22" applyNumberFormat="1" applyFont="1" applyFill="1" applyBorder="1">
      <alignment vertical="center"/>
    </xf>
    <xf numFmtId="0" fontId="3" fillId="3" borderId="30" xfId="22" applyFont="1" applyFill="1" applyBorder="1">
      <alignment vertical="center"/>
    </xf>
    <xf numFmtId="185" fontId="15" fillId="3" borderId="31" xfId="22" applyNumberFormat="1" applyFont="1" applyFill="1" applyBorder="1">
      <alignment vertical="center"/>
    </xf>
    <xf numFmtId="185" fontId="15" fillId="0" borderId="32" xfId="22" applyNumberFormat="1" applyFont="1" applyFill="1" applyBorder="1">
      <alignment vertical="center"/>
    </xf>
    <xf numFmtId="0" fontId="15" fillId="0" borderId="0" xfId="22" applyFont="1" applyFill="1" applyBorder="1" applyAlignment="1"/>
    <xf numFmtId="185" fontId="22" fillId="0" borderId="30" xfId="16" applyNumberFormat="1" applyFont="1" applyBorder="1" applyAlignment="1">
      <alignment vertical="center"/>
    </xf>
    <xf numFmtId="185" fontId="22" fillId="0" borderId="31" xfId="16" applyNumberFormat="1" applyFont="1" applyBorder="1" applyAlignment="1">
      <alignment vertical="center"/>
    </xf>
    <xf numFmtId="185" fontId="22" fillId="0" borderId="31" xfId="16" applyNumberFormat="1" applyFont="1" applyBorder="1" applyAlignment="1">
      <alignment horizontal="center" vertical="center"/>
    </xf>
    <xf numFmtId="0" fontId="3" fillId="3" borderId="23" xfId="22" applyFont="1" applyFill="1" applyBorder="1">
      <alignment vertical="center"/>
    </xf>
    <xf numFmtId="185" fontId="15" fillId="3" borderId="34" xfId="22" applyNumberFormat="1" applyFont="1" applyFill="1" applyBorder="1">
      <alignment vertical="center"/>
    </xf>
    <xf numFmtId="185" fontId="15" fillId="0" borderId="35" xfId="22" applyNumberFormat="1" applyFont="1" applyFill="1" applyBorder="1">
      <alignment vertical="center"/>
    </xf>
    <xf numFmtId="185" fontId="22" fillId="0" borderId="16" xfId="16" applyNumberFormat="1" applyFont="1" applyBorder="1" applyAlignment="1">
      <alignment vertical="center"/>
    </xf>
    <xf numFmtId="185" fontId="22" fillId="0" borderId="15" xfId="16" applyNumberFormat="1" applyFont="1" applyBorder="1" applyAlignment="1">
      <alignment vertical="center"/>
    </xf>
    <xf numFmtId="185" fontId="22" fillId="0" borderId="171" xfId="16" applyNumberFormat="1" applyFont="1" applyBorder="1" applyAlignment="1">
      <alignment horizontal="center" vertical="center"/>
    </xf>
    <xf numFmtId="185" fontId="22" fillId="0" borderId="16" xfId="16" applyNumberFormat="1" applyFont="1" applyBorder="1" applyAlignment="1">
      <alignment horizontal="center" vertical="center"/>
    </xf>
    <xf numFmtId="185"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85" fontId="15" fillId="3" borderId="15" xfId="22" applyNumberFormat="1" applyFont="1" applyFill="1" applyBorder="1">
      <alignment vertical="center"/>
    </xf>
    <xf numFmtId="185" fontId="15" fillId="0" borderId="37" xfId="22" applyNumberFormat="1" applyFont="1" applyFill="1" applyBorder="1">
      <alignment vertical="center"/>
    </xf>
    <xf numFmtId="185" fontId="22" fillId="0" borderId="32" xfId="16" applyNumberFormat="1" applyFont="1" applyBorder="1" applyAlignment="1">
      <alignment horizontal="center" vertical="center"/>
    </xf>
    <xf numFmtId="185"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85" fontId="15" fillId="0" borderId="74" xfId="22" applyNumberFormat="1" applyFont="1" applyFill="1" applyBorder="1" applyAlignment="1">
      <alignment horizontal="center" vertical="center"/>
    </xf>
    <xf numFmtId="178" fontId="22" fillId="0" borderId="74" xfId="22" applyNumberFormat="1" applyFont="1" applyFill="1" applyBorder="1" applyAlignment="1">
      <alignment horizontal="right" vertical="center" shrinkToFit="1"/>
    </xf>
    <xf numFmtId="179"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85" fontId="22" fillId="0" borderId="35" xfId="16" applyNumberFormat="1" applyFont="1" applyBorder="1" applyAlignment="1">
      <alignment horizontal="center" vertical="center"/>
    </xf>
    <xf numFmtId="185" fontId="22" fillId="0" borderId="174" xfId="16"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85" fontId="15" fillId="3" borderId="74" xfId="22" applyNumberFormat="1" applyFont="1" applyFill="1" applyBorder="1" applyAlignment="1">
      <alignment horizontal="center" vertical="center"/>
    </xf>
    <xf numFmtId="185" fontId="15" fillId="0" borderId="176" xfId="22" applyNumberFormat="1" applyFont="1" applyFill="1" applyBorder="1" applyAlignment="1">
      <alignment horizontal="center" vertical="center"/>
    </xf>
    <xf numFmtId="178" fontId="22" fillId="0" borderId="176" xfId="22" applyNumberFormat="1" applyFont="1" applyFill="1" applyBorder="1" applyAlignment="1">
      <alignment horizontal="right" vertical="center" shrinkToFit="1"/>
    </xf>
    <xf numFmtId="179" fontId="22" fillId="0" borderId="176" xfId="22" applyNumberFormat="1" applyFont="1" applyFill="1" applyBorder="1" applyAlignment="1">
      <alignment horizontal="right" vertical="center" shrinkToFit="1"/>
    </xf>
    <xf numFmtId="181" fontId="15" fillId="0" borderId="0" xfId="22" applyNumberFormat="1" applyFont="1" applyFill="1" applyBorder="1">
      <alignment vertical="center"/>
    </xf>
    <xf numFmtId="181" fontId="15" fillId="0" borderId="34" xfId="22" applyNumberFormat="1" applyFont="1" applyFill="1" applyBorder="1">
      <alignment vertical="center"/>
    </xf>
    <xf numFmtId="0" fontId="3" fillId="0" borderId="0" xfId="22" applyFont="1" applyFill="1" applyBorder="1" applyAlignment="1"/>
    <xf numFmtId="185"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85"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85" fontId="15" fillId="0" borderId="174" xfId="22" applyNumberFormat="1" applyFont="1" applyFill="1" applyBorder="1" applyAlignment="1">
      <alignment horizontal="center" vertical="center"/>
    </xf>
    <xf numFmtId="178" fontId="15" fillId="0" borderId="174" xfId="22" applyNumberFormat="1" applyFont="1" applyFill="1" applyBorder="1" applyAlignment="1">
      <alignment horizontal="right" vertical="center" shrinkToFit="1"/>
    </xf>
    <xf numFmtId="179"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1" fontId="15" fillId="0" borderId="23" xfId="22" applyNumberFormat="1" applyFont="1" applyFill="1" applyBorder="1">
      <alignment vertical="center"/>
    </xf>
    <xf numFmtId="185" fontId="22" fillId="0" borderId="34" xfId="16"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2" applyFont="1" applyFill="1" applyBorder="1">
      <alignment vertical="center"/>
    </xf>
    <xf numFmtId="185" fontId="15" fillId="3" borderId="174" xfId="22" applyNumberFormat="1" applyFont="1" applyFill="1" applyBorder="1" applyAlignment="1">
      <alignment horizontal="center" vertical="center"/>
    </xf>
    <xf numFmtId="179" fontId="15" fillId="3" borderId="181" xfId="21" applyNumberFormat="1" applyFont="1" applyFill="1" applyBorder="1" applyAlignment="1">
      <alignment horizontal="right" vertical="center" shrinkToFit="1"/>
    </xf>
    <xf numFmtId="179" fontId="15" fillId="3" borderId="174" xfId="21" applyNumberFormat="1" applyFont="1" applyFill="1" applyBorder="1" applyAlignment="1">
      <alignment horizontal="right" vertical="center" shrinkToFit="1"/>
    </xf>
    <xf numFmtId="185" fontId="15" fillId="0" borderId="0" xfId="22" applyNumberFormat="1" applyFont="1" applyFill="1" applyBorder="1" applyAlignment="1">
      <alignment horizontal="center" vertical="center"/>
    </xf>
    <xf numFmtId="185" fontId="22" fillId="0" borderId="37" xfId="16" applyNumberFormat="1" applyFont="1" applyBorder="1" applyAlignment="1">
      <alignment horizontal="center" vertical="center"/>
    </xf>
    <xf numFmtId="185" fontId="22" fillId="0" borderId="74" xfId="16"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2" applyFont="1" applyFill="1" applyBorder="1">
      <alignment vertical="center"/>
    </xf>
    <xf numFmtId="185" fontId="15" fillId="0" borderId="14" xfId="22" applyNumberFormat="1" applyFont="1" applyFill="1" applyBorder="1">
      <alignment vertical="center"/>
    </xf>
    <xf numFmtId="185"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6" fontId="23" fillId="0" borderId="1" xfId="8" applyNumberFormat="1" applyFont="1" applyFill="1" applyBorder="1" applyAlignment="1" applyProtection="1">
      <alignment horizontal="right" vertical="center" shrinkToFit="1"/>
    </xf>
    <xf numFmtId="186" fontId="23" fillId="0" borderId="4" xfId="8" applyNumberFormat="1" applyFont="1" applyFill="1" applyBorder="1" applyAlignment="1" applyProtection="1">
      <alignment horizontal="right" vertical="center" shrinkToFit="1"/>
    </xf>
    <xf numFmtId="186"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6" fontId="23" fillId="0" borderId="24" xfId="8" applyNumberFormat="1" applyFont="1" applyFill="1" applyBorder="1" applyAlignment="1" applyProtection="1">
      <alignment horizontal="right" vertical="center" shrinkToFit="1"/>
    </xf>
    <xf numFmtId="186" fontId="23" fillId="0" borderId="27" xfId="8" applyNumberFormat="1" applyFont="1" applyFill="1" applyBorder="1" applyAlignment="1" applyProtection="1">
      <alignment horizontal="right" vertical="center" shrinkToFit="1"/>
    </xf>
    <xf numFmtId="186"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6" fontId="23" fillId="0" borderId="45" xfId="8" applyNumberFormat="1" applyFont="1" applyFill="1" applyBorder="1" applyAlignment="1" applyProtection="1">
      <alignment horizontal="right" vertical="center" shrinkToFit="1"/>
    </xf>
    <xf numFmtId="186" fontId="23" fillId="0" borderId="48" xfId="8" applyNumberFormat="1" applyFont="1" applyFill="1" applyBorder="1" applyAlignment="1" applyProtection="1">
      <alignment horizontal="right" vertical="center" shrinkToFit="1"/>
    </xf>
    <xf numFmtId="186"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6" fontId="23" fillId="0" borderId="183" xfId="20" applyNumberFormat="1" applyFont="1" applyFill="1" applyBorder="1" applyAlignment="1">
      <alignment horizontal="right" vertical="center" shrinkToFit="1"/>
    </xf>
    <xf numFmtId="186" fontId="23" fillId="0" borderId="184" xfId="20" applyNumberFormat="1" applyFont="1" applyFill="1" applyBorder="1" applyAlignment="1">
      <alignment horizontal="right" vertical="center" shrinkToFit="1"/>
    </xf>
    <xf numFmtId="186"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6" fontId="23" fillId="0" borderId="185" xfId="20" applyNumberFormat="1" applyFont="1" applyFill="1" applyBorder="1" applyAlignment="1">
      <alignment horizontal="right" vertical="center" shrinkToFit="1"/>
    </xf>
    <xf numFmtId="186" fontId="23" fillId="0" borderId="74" xfId="20" applyNumberFormat="1" applyFont="1" applyFill="1" applyBorder="1" applyAlignment="1">
      <alignment horizontal="right" vertical="center" shrinkToFit="1"/>
    </xf>
    <xf numFmtId="186"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6" fontId="23" fillId="0" borderId="186" xfId="20" applyNumberFormat="1" applyFont="1" applyFill="1" applyBorder="1" applyAlignment="1">
      <alignment horizontal="right" vertical="center" shrinkToFit="1"/>
    </xf>
    <xf numFmtId="186" fontId="23" fillId="0" borderId="187" xfId="20" applyNumberFormat="1" applyFont="1" applyFill="1" applyBorder="1" applyAlignment="1">
      <alignment horizontal="right" vertical="center" shrinkToFit="1"/>
    </xf>
    <xf numFmtId="186"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85" fontId="3" fillId="0" borderId="42" xfId="22" applyNumberFormat="1" applyFont="1" applyBorder="1">
      <alignment vertical="center"/>
    </xf>
    <xf numFmtId="185" fontId="3" fillId="0" borderId="31" xfId="22" applyNumberFormat="1" applyFont="1" applyBorder="1">
      <alignment vertical="center"/>
    </xf>
    <xf numFmtId="185" fontId="3" fillId="0" borderId="34" xfId="22" applyNumberFormat="1" applyFont="1" applyBorder="1">
      <alignment vertical="center"/>
    </xf>
    <xf numFmtId="185" fontId="0" fillId="0" borderId="0" xfId="22" applyNumberFormat="1" applyFont="1">
      <alignment vertical="center"/>
    </xf>
    <xf numFmtId="185" fontId="3" fillId="3" borderId="0" xfId="22" applyNumberFormat="1" applyFont="1" applyFill="1" applyAlignment="1">
      <alignment vertical="center" wrapText="1"/>
    </xf>
    <xf numFmtId="184" fontId="3" fillId="3" borderId="0" xfId="21" applyNumberFormat="1" applyFont="1" applyFill="1" applyAlignment="1">
      <alignment vertical="center" wrapText="1"/>
    </xf>
    <xf numFmtId="185" fontId="1" fillId="0" borderId="0" xfId="16" applyNumberFormat="1" applyAlignment="1">
      <alignment vertical="center"/>
    </xf>
    <xf numFmtId="185"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2" fontId="3" fillId="0" borderId="0" xfId="22" applyNumberFormat="1" applyFont="1">
      <alignment vertical="center"/>
    </xf>
    <xf numFmtId="0" fontId="33" fillId="0" borderId="0" xfId="15" applyFont="1">
      <alignment vertical="center"/>
    </xf>
    <xf numFmtId="179" fontId="1" fillId="0" borderId="0" xfId="17" applyNumberFormat="1" applyAlignment="1">
      <alignment horizontal="right" vertical="center"/>
    </xf>
    <xf numFmtId="49" fontId="3" fillId="3" borderId="0" xfId="21" applyNumberFormat="1" applyFont="1" applyFill="1" applyAlignment="1">
      <alignment horizontal="center" vertical="center"/>
    </xf>
    <xf numFmtId="181" fontId="3" fillId="0" borderId="34" xfId="22" applyNumberFormat="1" applyFont="1" applyBorder="1">
      <alignment vertical="center"/>
    </xf>
    <xf numFmtId="181" fontId="3" fillId="0" borderId="23" xfId="22" applyNumberFormat="1" applyFont="1" applyBorder="1">
      <alignment vertical="center"/>
    </xf>
    <xf numFmtId="181" fontId="3" fillId="0" borderId="0" xfId="21" applyNumberFormat="1" applyFont="1">
      <alignment vertical="center"/>
    </xf>
    <xf numFmtId="185" fontId="34" fillId="0" borderId="0" xfId="22" applyNumberFormat="1" applyFont="1">
      <alignment vertical="center"/>
    </xf>
    <xf numFmtId="0" fontId="12" fillId="0" borderId="0" xfId="22" applyFont="1">
      <alignment vertical="center"/>
    </xf>
    <xf numFmtId="185" fontId="12" fillId="0" borderId="0" xfId="22" applyNumberFormat="1" applyFont="1">
      <alignment vertical="center"/>
    </xf>
    <xf numFmtId="0" fontId="1" fillId="3" borderId="0" xfId="1" applyFill="1" applyAlignment="1">
      <alignment vertical="center"/>
    </xf>
    <xf numFmtId="185" fontId="3" fillId="0" borderId="14" xfId="22" applyNumberFormat="1" applyFont="1" applyBorder="1">
      <alignment vertical="center"/>
    </xf>
    <xf numFmtId="185"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1" applyNumberFormat="1" applyFont="1" applyBorder="1" applyAlignment="1">
      <alignment horizontal="right" vertical="center" shrinkToFit="1"/>
    </xf>
    <xf numFmtId="185" fontId="2" fillId="0" borderId="19" xfId="11" applyNumberFormat="1" applyFont="1" applyBorder="1" applyAlignment="1">
      <alignment horizontal="right" vertical="center" shrinkToFit="1"/>
    </xf>
    <xf numFmtId="185"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9" fontId="2" fillId="0" borderId="7" xfId="11" applyNumberFormat="1" applyFont="1" applyBorder="1" applyAlignment="1">
      <alignment horizontal="right" vertical="center" shrinkToFit="1"/>
    </xf>
    <xf numFmtId="189" fontId="2" fillId="0" borderId="19" xfId="11" applyNumberFormat="1" applyFont="1" applyBorder="1" applyAlignment="1">
      <alignment horizontal="right" vertical="center" shrinkToFit="1"/>
    </xf>
    <xf numFmtId="189"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1" applyNumberFormat="1" applyFont="1" applyBorder="1" applyAlignment="1">
      <alignment horizontal="right" vertical="center" shrinkToFit="1"/>
    </xf>
    <xf numFmtId="185" fontId="2" fillId="0" borderId="0" xfId="11" applyNumberFormat="1" applyFont="1" applyAlignment="1">
      <alignment horizontal="right" vertical="center" shrinkToFit="1"/>
    </xf>
    <xf numFmtId="185"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9" fontId="2" fillId="0" borderId="8" xfId="11" applyNumberFormat="1" applyFont="1" applyBorder="1" applyAlignment="1">
      <alignment horizontal="right" vertical="center" shrinkToFit="1"/>
    </xf>
    <xf numFmtId="189" fontId="2" fillId="0" borderId="0" xfId="11" applyNumberFormat="1" applyFont="1" applyAlignment="1">
      <alignment horizontal="right" vertical="center" shrinkToFit="1"/>
    </xf>
    <xf numFmtId="189" fontId="2" fillId="0" borderId="58"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187" fontId="2" fillId="0" borderId="8" xfId="11" applyNumberFormat="1" applyFont="1" applyBorder="1" applyAlignment="1">
      <alignment horizontal="right" vertical="center" shrinkToFit="1"/>
    </xf>
    <xf numFmtId="187" fontId="2" fillId="0" borderId="0" xfId="11" applyNumberFormat="1" applyFont="1" applyAlignment="1">
      <alignment horizontal="right" vertical="center" shrinkToFit="1"/>
    </xf>
    <xf numFmtId="18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5" fontId="2" fillId="0" borderId="39" xfId="11" applyNumberFormat="1" applyFont="1" applyBorder="1" applyAlignment="1">
      <alignment horizontal="right" vertical="center" shrinkToFit="1"/>
    </xf>
    <xf numFmtId="185" fontId="2" fillId="0" borderId="22" xfId="11" applyNumberFormat="1" applyFont="1" applyBorder="1" applyAlignment="1">
      <alignment horizontal="right" vertical="center" shrinkToFit="1"/>
    </xf>
    <xf numFmtId="185" fontId="2" fillId="0" borderId="50" xfId="11" applyNumberFormat="1" applyFont="1" applyBorder="1" applyAlignment="1">
      <alignment horizontal="right" vertical="center" shrinkToFit="1"/>
    </xf>
    <xf numFmtId="0" fontId="2" fillId="0" borderId="32" xfId="11" applyFont="1" applyBorder="1">
      <alignment vertical="center"/>
    </xf>
    <xf numFmtId="185" fontId="2" fillId="0" borderId="32" xfId="11" applyNumberFormat="1" applyFont="1" applyBorder="1" applyAlignment="1">
      <alignment horizontal="right" vertical="center" shrinkToFit="1"/>
    </xf>
    <xf numFmtId="185" fontId="2" fillId="0" borderId="35" xfId="11" applyNumberFormat="1" applyFont="1" applyBorder="1" applyAlignment="1">
      <alignment horizontal="right" vertical="center" shrinkToFit="1"/>
    </xf>
    <xf numFmtId="185"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91" fontId="2" fillId="0" borderId="33" xfId="11" applyNumberFormat="1" applyFont="1" applyBorder="1" applyAlignment="1">
      <alignment horizontal="right" vertical="center" shrinkToFit="1"/>
    </xf>
    <xf numFmtId="191" fontId="2" fillId="0" borderId="36" xfId="11" applyNumberFormat="1" applyFont="1" applyBorder="1" applyAlignment="1">
      <alignment horizontal="right" vertical="center" shrinkToFit="1"/>
    </xf>
    <xf numFmtId="191"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85" fontId="11" fillId="0" borderId="40" xfId="11" applyNumberFormat="1" applyFont="1" applyBorder="1" applyAlignment="1">
      <alignment horizontal="right" vertical="center" shrinkToFit="1"/>
    </xf>
    <xf numFmtId="185" fontId="11" fillId="0" borderId="19" xfId="11" applyNumberFormat="1" applyFont="1" applyBorder="1" applyAlignment="1">
      <alignment horizontal="right" vertical="center" shrinkToFit="1"/>
    </xf>
    <xf numFmtId="185"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85" fontId="11" fillId="0" borderId="32" xfId="11" applyNumberFormat="1" applyFont="1" applyBorder="1" applyAlignment="1">
      <alignment horizontal="right" vertical="center" shrinkToFit="1"/>
    </xf>
    <xf numFmtId="185" fontId="11" fillId="0" borderId="35" xfId="11" applyNumberFormat="1" applyFont="1" applyBorder="1" applyAlignment="1">
      <alignment horizontal="right" vertical="center" shrinkToFit="1"/>
    </xf>
    <xf numFmtId="185" fontId="11" fillId="0" borderId="51" xfId="11" applyNumberFormat="1" applyFont="1" applyBorder="1" applyAlignment="1">
      <alignment horizontal="right" vertical="center" shrinkToFit="1"/>
    </xf>
    <xf numFmtId="185"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9" fontId="2" fillId="0" borderId="32" xfId="11" applyNumberFormat="1" applyFont="1" applyBorder="1" applyAlignment="1">
      <alignment horizontal="right" vertical="center" shrinkToFit="1"/>
    </xf>
    <xf numFmtId="189" fontId="2" fillId="0" borderId="35" xfId="11" applyNumberFormat="1" applyFont="1" applyBorder="1" applyAlignment="1">
      <alignment horizontal="right" vertical="center" shrinkToFit="1"/>
    </xf>
    <xf numFmtId="189" fontId="2" fillId="0" borderId="37" xfId="11" applyNumberFormat="1" applyFont="1" applyBorder="1" applyAlignment="1">
      <alignment horizontal="right" vertical="center" shrinkToFit="1"/>
    </xf>
    <xf numFmtId="189"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9" fontId="2" fillId="0" borderId="9" xfId="11" applyNumberFormat="1" applyFont="1" applyBorder="1" applyAlignment="1">
      <alignment horizontal="right" vertical="center" shrinkToFit="1"/>
    </xf>
    <xf numFmtId="189" fontId="2" fillId="0" borderId="20" xfId="11" applyNumberFormat="1" applyFont="1" applyBorder="1" applyAlignment="1">
      <alignment horizontal="right" vertical="center" shrinkToFit="1"/>
    </xf>
    <xf numFmtId="189"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91" fontId="11" fillId="0" borderId="30" xfId="11" applyNumberFormat="1" applyFont="1" applyBorder="1" applyAlignment="1">
      <alignment horizontal="right" vertical="center" shrinkToFit="1"/>
    </xf>
    <xf numFmtId="191" fontId="11" fillId="0" borderId="23" xfId="11" applyNumberFormat="1" applyFont="1" applyBorder="1" applyAlignment="1">
      <alignment horizontal="right" vertical="center" shrinkToFit="1"/>
    </xf>
    <xf numFmtId="191"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87" fontId="2" fillId="0" borderId="29" xfId="11" applyNumberFormat="1" applyFont="1" applyBorder="1" applyAlignment="1">
      <alignment horizontal="right" vertical="center" shrinkToFit="1"/>
    </xf>
    <xf numFmtId="187" fontId="2" fillId="0" borderId="44" xfId="11" applyNumberFormat="1" applyFont="1" applyBorder="1" applyAlignment="1">
      <alignment horizontal="right" vertical="center" shrinkToFit="1"/>
    </xf>
    <xf numFmtId="187" fontId="2" fillId="0" borderId="55" xfId="11" applyNumberFormat="1" applyFont="1" applyBorder="1" applyAlignment="1">
      <alignment horizontal="right" vertical="center" shrinkToFit="1"/>
    </xf>
    <xf numFmtId="189" fontId="2" fillId="0" borderId="33" xfId="11" applyNumberFormat="1" applyFont="1" applyBorder="1" applyAlignment="1">
      <alignment horizontal="right" vertical="center" shrinkToFit="1"/>
    </xf>
    <xf numFmtId="189" fontId="2" fillId="0" borderId="36" xfId="11" applyNumberFormat="1" applyFont="1" applyBorder="1" applyAlignment="1">
      <alignment horizontal="right" vertical="center" shrinkToFit="1"/>
    </xf>
    <xf numFmtId="189" fontId="2" fillId="0" borderId="38" xfId="11" applyNumberFormat="1" applyFont="1" applyBorder="1" applyAlignment="1">
      <alignment horizontal="right" vertical="center" shrinkToFit="1"/>
    </xf>
    <xf numFmtId="189" fontId="2" fillId="0" borderId="52" xfId="11" applyNumberFormat="1" applyFont="1" applyBorder="1" applyAlignment="1">
      <alignment horizontal="right" vertical="center" shrinkToFit="1"/>
    </xf>
    <xf numFmtId="185" fontId="2" fillId="0" borderId="29" xfId="11" applyNumberFormat="1" applyFont="1" applyBorder="1" applyAlignment="1">
      <alignment horizontal="right" vertical="center" shrinkToFit="1"/>
    </xf>
    <xf numFmtId="185" fontId="2" fillId="0" borderId="44" xfId="11" applyNumberFormat="1" applyFont="1" applyBorder="1" applyAlignment="1">
      <alignment horizontal="right" vertical="center" shrinkToFit="1"/>
    </xf>
    <xf numFmtId="185" fontId="2" fillId="0" borderId="55" xfId="11" applyNumberFormat="1" applyFont="1" applyBorder="1" applyAlignment="1">
      <alignment horizontal="right" vertical="center" shrinkToFit="1"/>
    </xf>
    <xf numFmtId="185" fontId="2" fillId="0" borderId="19" xfId="11" applyNumberFormat="1" applyFont="1" applyBorder="1" applyAlignment="1">
      <alignment horizontal="right" vertical="center"/>
    </xf>
    <xf numFmtId="185" fontId="2" fillId="0" borderId="53" xfId="11" applyNumberFormat="1" applyFont="1" applyBorder="1" applyAlignment="1">
      <alignment horizontal="right" vertical="center"/>
    </xf>
    <xf numFmtId="189" fontId="2" fillId="0" borderId="20" xfId="11" applyNumberFormat="1" applyFont="1" applyBorder="1" applyAlignment="1">
      <alignment horizontal="right" vertical="center"/>
    </xf>
    <xf numFmtId="189"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1" applyNumberFormat="1" applyFont="1" applyBorder="1" applyAlignment="1">
      <alignment horizontal="right" vertical="center" shrinkToFit="1"/>
    </xf>
    <xf numFmtId="185" fontId="2" fillId="0" borderId="20" xfId="11" applyNumberFormat="1" applyFont="1" applyBorder="1" applyAlignment="1">
      <alignment horizontal="right" vertical="center" shrinkToFit="1"/>
    </xf>
    <xf numFmtId="185"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85" fontId="2" fillId="0" borderId="33" xfId="11" applyNumberFormat="1" applyFont="1" applyBorder="1" applyAlignment="1">
      <alignment horizontal="right" vertical="center"/>
    </xf>
    <xf numFmtId="185" fontId="2" fillId="0" borderId="36" xfId="11" applyNumberFormat="1" applyFont="1" applyBorder="1" applyAlignment="1">
      <alignment horizontal="right" vertical="center"/>
    </xf>
    <xf numFmtId="185"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7"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85" fontId="2" fillId="0" borderId="30" xfId="6" applyNumberFormat="1" applyFont="1" applyFill="1" applyBorder="1" applyAlignment="1">
      <alignment horizontal="right" vertical="center" shrinkToFit="1"/>
    </xf>
    <xf numFmtId="185" fontId="2" fillId="0" borderId="23" xfId="6" applyNumberFormat="1" applyFont="1" applyFill="1" applyBorder="1" applyAlignment="1">
      <alignment horizontal="right" vertical="center" shrinkToFit="1"/>
    </xf>
    <xf numFmtId="185" fontId="2" fillId="0" borderId="65" xfId="6" applyNumberFormat="1" applyFont="1" applyFill="1" applyBorder="1" applyAlignment="1">
      <alignment horizontal="right" vertical="center" shrinkToFit="1"/>
    </xf>
    <xf numFmtId="189" fontId="2" fillId="0" borderId="68" xfId="6" applyNumberFormat="1" applyFont="1" applyFill="1" applyBorder="1" applyAlignment="1">
      <alignment horizontal="right" vertical="center" shrinkToFit="1"/>
    </xf>
    <xf numFmtId="185" fontId="2" fillId="0" borderId="68" xfId="6" applyNumberFormat="1" applyFont="1" applyFill="1" applyBorder="1" applyAlignment="1">
      <alignment horizontal="right" vertical="center" shrinkToFit="1"/>
    </xf>
    <xf numFmtId="189" fontId="2" fillId="0" borderId="72" xfId="6" applyNumberFormat="1" applyFont="1" applyFill="1" applyBorder="1" applyAlignment="1">
      <alignment horizontal="right" vertical="center" shrinkToFit="1"/>
    </xf>
    <xf numFmtId="189" fontId="2" fillId="0" borderId="23" xfId="6" applyNumberFormat="1" applyFont="1" applyFill="1" applyBorder="1" applyAlignment="1">
      <alignment horizontal="right" vertical="center" shrinkToFit="1"/>
    </xf>
    <xf numFmtId="189" fontId="2" fillId="0" borderId="16" xfId="6" applyNumberFormat="1" applyFont="1" applyFill="1" applyBorder="1" applyAlignment="1">
      <alignment horizontal="right" vertical="center" shrinkToFit="1"/>
    </xf>
    <xf numFmtId="185" fontId="2" fillId="0" borderId="42" xfId="6" applyNumberFormat="1" applyFont="1" applyFill="1" applyBorder="1" applyAlignment="1">
      <alignment horizontal="right" vertical="center" shrinkToFit="1"/>
    </xf>
    <xf numFmtId="185" fontId="2" fillId="0" borderId="0" xfId="6" applyNumberFormat="1" applyFont="1" applyFill="1" applyBorder="1" applyAlignment="1">
      <alignment horizontal="right" vertical="center" shrinkToFit="1"/>
    </xf>
    <xf numFmtId="185" fontId="2" fillId="0" borderId="66" xfId="6" applyNumberFormat="1" applyFont="1" applyFill="1" applyBorder="1" applyAlignment="1">
      <alignment horizontal="right" vertical="center" shrinkToFit="1"/>
    </xf>
    <xf numFmtId="189" fontId="2" fillId="0" borderId="69" xfId="6" applyNumberFormat="1" applyFont="1" applyFill="1" applyBorder="1" applyAlignment="1">
      <alignment horizontal="right" vertical="center" shrinkToFit="1"/>
    </xf>
    <xf numFmtId="185" fontId="2" fillId="0" borderId="69" xfId="6" applyNumberFormat="1" applyFont="1" applyFill="1" applyBorder="1" applyAlignment="1">
      <alignment horizontal="right" vertical="center" shrinkToFit="1"/>
    </xf>
    <xf numFmtId="185"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9" fontId="2" fillId="0" borderId="70" xfId="6" applyNumberFormat="1" applyFont="1" applyFill="1" applyBorder="1" applyAlignment="1">
      <alignment horizontal="right" vertical="center" shrinkToFit="1"/>
    </xf>
    <xf numFmtId="189" fontId="2" fillId="0" borderId="0" xfId="6" applyNumberFormat="1" applyFont="1" applyFill="1" applyBorder="1" applyAlignment="1">
      <alignment horizontal="right" vertical="center" shrinkToFit="1"/>
    </xf>
    <xf numFmtId="189" fontId="2" fillId="0" borderId="14" xfId="6" applyNumberFormat="1" applyFont="1" applyFill="1" applyBorder="1" applyAlignment="1">
      <alignment horizontal="right" vertical="center" shrinkToFit="1"/>
    </xf>
    <xf numFmtId="189" fontId="2" fillId="0" borderId="65" xfId="6" applyNumberFormat="1" applyFont="1" applyFill="1" applyBorder="1" applyAlignment="1">
      <alignment horizontal="right" vertical="center" shrinkToFit="1"/>
    </xf>
    <xf numFmtId="185" fontId="2" fillId="0" borderId="70" xfId="6" applyNumberFormat="1" applyFont="1" applyFill="1" applyBorder="1" applyAlignment="1">
      <alignment horizontal="right" vertical="center" shrinkToFit="1"/>
    </xf>
    <xf numFmtId="185" fontId="2" fillId="0" borderId="14" xfId="6" applyNumberFormat="1" applyFont="1" applyFill="1" applyBorder="1" applyAlignment="1">
      <alignment horizontal="right" vertical="center" shrinkToFit="1"/>
    </xf>
    <xf numFmtId="189"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5" fontId="2" fillId="0" borderId="42" xfId="6" applyNumberFormat="1" applyFont="1" applyFill="1" applyBorder="1" applyAlignment="1">
      <alignment horizontal="right" vertical="center"/>
    </xf>
    <xf numFmtId="185" fontId="2" fillId="0" borderId="0" xfId="6" applyNumberFormat="1" applyFont="1" applyFill="1" applyBorder="1" applyAlignment="1">
      <alignment horizontal="right" vertical="center"/>
    </xf>
    <xf numFmtId="185" fontId="2" fillId="0" borderId="66" xfId="6" applyNumberFormat="1" applyFont="1" applyFill="1" applyBorder="1" applyAlignment="1">
      <alignment horizontal="right" vertical="center"/>
    </xf>
    <xf numFmtId="189" fontId="2" fillId="0" borderId="69" xfId="6" applyNumberFormat="1" applyFont="1" applyFill="1" applyBorder="1" applyAlignment="1">
      <alignment horizontal="right" vertical="center"/>
    </xf>
    <xf numFmtId="185" fontId="2" fillId="0" borderId="70" xfId="6" applyNumberFormat="1" applyFont="1" applyFill="1" applyBorder="1" applyAlignment="1">
      <alignment horizontal="right" vertical="center"/>
    </xf>
    <xf numFmtId="185"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85"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9" fontId="3" fillId="0" borderId="0" xfId="6" applyNumberFormat="1" applyFill="1" applyAlignment="1">
      <alignment horizontal="right" vertical="center" shrinkToFit="1"/>
    </xf>
    <xf numFmtId="189" fontId="3" fillId="0" borderId="66" xfId="6" applyNumberFormat="1" applyFill="1" applyBorder="1" applyAlignment="1">
      <alignment horizontal="right" vertical="center" shrinkToFit="1"/>
    </xf>
    <xf numFmtId="189"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9"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9"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9"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9"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85"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85" fontId="2" fillId="2" borderId="70" xfId="6" applyNumberFormat="1" applyFont="1" applyFill="1" applyBorder="1" applyAlignment="1">
      <alignment horizontal="right" vertical="center" shrinkToFit="1"/>
    </xf>
    <xf numFmtId="185" fontId="2" fillId="2" borderId="0" xfId="6" applyNumberFormat="1" applyFont="1" applyFill="1" applyBorder="1" applyAlignment="1">
      <alignment horizontal="right" vertical="center" shrinkToFit="1"/>
    </xf>
    <xf numFmtId="185"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85" fontId="2" fillId="0" borderId="31" xfId="6" applyNumberFormat="1" applyFont="1" applyFill="1" applyBorder="1" applyAlignment="1">
      <alignment horizontal="right" vertical="center" shrinkToFit="1"/>
    </xf>
    <xf numFmtId="185" fontId="2" fillId="0" borderId="34" xfId="6" applyNumberFormat="1" applyFont="1" applyFill="1" applyBorder="1" applyAlignment="1">
      <alignment horizontal="right" vertical="center" shrinkToFit="1"/>
    </xf>
    <xf numFmtId="185" fontId="2" fillId="0" borderId="15" xfId="6" applyNumberFormat="1" applyFont="1" applyFill="1" applyBorder="1" applyAlignment="1">
      <alignment horizontal="right" vertical="center" shrinkToFit="1"/>
    </xf>
    <xf numFmtId="185" fontId="2" fillId="0" borderId="67" xfId="6" applyNumberFormat="1" applyFont="1" applyFill="1" applyBorder="1" applyAlignment="1">
      <alignment horizontal="right" vertical="center" shrinkToFit="1"/>
    </xf>
    <xf numFmtId="189" fontId="2" fillId="0" borderId="71" xfId="6" applyNumberFormat="1" applyFont="1" applyFill="1" applyBorder="1" applyAlignment="1">
      <alignment horizontal="right" vertical="center" shrinkToFit="1"/>
    </xf>
    <xf numFmtId="185" fontId="2" fillId="0" borderId="71" xfId="6" applyNumberFormat="1" applyFont="1" applyFill="1" applyBorder="1" applyAlignment="1">
      <alignment horizontal="right" vertical="center" shrinkToFit="1"/>
    </xf>
    <xf numFmtId="189" fontId="2" fillId="0" borderId="73" xfId="6" applyNumberFormat="1" applyFont="1" applyFill="1" applyBorder="1" applyAlignment="1">
      <alignment horizontal="right" vertical="center" shrinkToFit="1"/>
    </xf>
    <xf numFmtId="189"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9" fontId="3" fillId="0" borderId="34" xfId="6" applyNumberFormat="1" applyFill="1" applyBorder="1" applyAlignment="1">
      <alignment horizontal="right" vertical="center" shrinkToFit="1"/>
    </xf>
    <xf numFmtId="189" fontId="3" fillId="0" borderId="67" xfId="6" applyNumberFormat="1" applyFill="1" applyBorder="1" applyAlignment="1">
      <alignment horizontal="right" vertical="center" shrinkToFit="1"/>
    </xf>
    <xf numFmtId="185" fontId="2" fillId="0" borderId="73" xfId="6" applyNumberFormat="1" applyFont="1" applyFill="1" applyBorder="1" applyAlignment="1">
      <alignment horizontal="right" vertical="center" shrinkToFit="1"/>
    </xf>
    <xf numFmtId="185" fontId="2" fillId="2" borderId="73" xfId="6" applyNumberFormat="1" applyFont="1" applyFill="1" applyBorder="1" applyAlignment="1">
      <alignment horizontal="right" vertical="center" shrinkToFit="1"/>
    </xf>
    <xf numFmtId="185" fontId="2" fillId="2" borderId="34" xfId="6" applyNumberFormat="1" applyFont="1" applyFill="1" applyBorder="1" applyAlignment="1">
      <alignment horizontal="right" vertical="center" shrinkToFit="1"/>
    </xf>
    <xf numFmtId="185"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79"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79"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79"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79" fontId="18" fillId="3" borderId="72" xfId="19" applyNumberFormat="1" applyFont="1" applyFill="1" applyBorder="1" applyAlignment="1">
      <alignment horizontal="right" vertical="center" shrinkToFit="1"/>
    </xf>
    <xf numFmtId="179" fontId="18" fillId="3" borderId="23" xfId="19" applyNumberFormat="1" applyFont="1" applyFill="1" applyBorder="1" applyAlignment="1">
      <alignment horizontal="right" vertical="center" shrinkToFit="1"/>
    </xf>
    <xf numFmtId="179"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79" fontId="18" fillId="3" borderId="158" xfId="19" applyNumberFormat="1" applyFont="1" applyFill="1" applyBorder="1" applyAlignment="1">
      <alignment horizontal="right" vertical="center" shrinkToFit="1"/>
    </xf>
    <xf numFmtId="179" fontId="18" fillId="3" borderId="27" xfId="19" applyNumberFormat="1" applyFont="1" applyFill="1" applyBorder="1" applyAlignment="1">
      <alignment horizontal="right" vertical="center" shrinkToFit="1"/>
    </xf>
    <xf numFmtId="179" fontId="18" fillId="3" borderId="68" xfId="19" applyNumberFormat="1" applyFont="1" applyFill="1" applyBorder="1" applyAlignment="1">
      <alignment horizontal="right" vertical="center" shrinkToFit="1"/>
    </xf>
    <xf numFmtId="179"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79" fontId="18" fillId="3" borderId="70" xfId="18" applyNumberFormat="1" applyFont="1" applyFill="1" applyBorder="1" applyAlignment="1">
      <alignment horizontal="right" vertical="center" shrinkToFit="1"/>
    </xf>
    <xf numFmtId="179" fontId="18" fillId="3" borderId="0" xfId="18" applyNumberFormat="1" applyFont="1" applyFill="1" applyAlignment="1">
      <alignment horizontal="right" vertical="center" shrinkToFit="1"/>
    </xf>
    <xf numFmtId="179"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79" fontId="18" fillId="3" borderId="75" xfId="19" applyNumberFormat="1" applyFont="1" applyFill="1" applyBorder="1" applyAlignment="1">
      <alignment horizontal="right" vertical="center" shrinkToFit="1"/>
    </xf>
    <xf numFmtId="179" fontId="18" fillId="3" borderId="25" xfId="19" applyNumberFormat="1" applyFont="1" applyFill="1" applyBorder="1" applyAlignment="1">
      <alignment horizontal="right" vertical="center" shrinkToFit="1"/>
    </xf>
    <xf numFmtId="179" fontId="18" fillId="3" borderId="69" xfId="19" applyNumberFormat="1" applyFont="1" applyFill="1" applyBorder="1" applyAlignment="1">
      <alignment horizontal="right" vertical="center" shrinkToFit="1"/>
    </xf>
    <xf numFmtId="179"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79" fontId="18" fillId="3" borderId="130" xfId="19" applyNumberFormat="1" applyFont="1" applyFill="1" applyBorder="1" applyAlignment="1">
      <alignment horizontal="right" vertical="center" shrinkToFit="1"/>
    </xf>
    <xf numFmtId="179" fontId="18" fillId="3" borderId="135" xfId="19" applyNumberFormat="1" applyFont="1" applyFill="1" applyBorder="1" applyAlignment="1">
      <alignment horizontal="right" vertical="center" shrinkToFit="1"/>
    </xf>
    <xf numFmtId="179"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79" fontId="18" fillId="3" borderId="73" xfId="19" applyNumberFormat="1" applyFont="1" applyFill="1" applyBorder="1" applyAlignment="1">
      <alignment horizontal="right" vertical="center" shrinkToFit="1"/>
    </xf>
    <xf numFmtId="179" fontId="18" fillId="3" borderId="34" xfId="19" applyNumberFormat="1" applyFont="1" applyFill="1" applyBorder="1" applyAlignment="1">
      <alignment horizontal="right" vertical="center" shrinkToFit="1"/>
    </xf>
    <xf numFmtId="179"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79" fontId="18" fillId="3" borderId="159" xfId="19" applyNumberFormat="1" applyFont="1" applyFill="1" applyBorder="1" applyAlignment="1">
      <alignment horizontal="right" vertical="center" shrinkToFit="1"/>
    </xf>
    <xf numFmtId="179"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79" fontId="18" fillId="3" borderId="97" xfId="19" applyNumberFormat="1" applyFont="1" applyFill="1" applyBorder="1" applyAlignment="1">
      <alignment horizontal="right" vertical="center" shrinkToFit="1"/>
    </xf>
    <xf numFmtId="179" fontId="18" fillId="3" borderId="103" xfId="19" applyNumberFormat="1" applyFont="1" applyFill="1" applyBorder="1" applyAlignment="1">
      <alignment horizontal="right" vertical="center" shrinkToFit="1"/>
    </xf>
    <xf numFmtId="179" fontId="18" fillId="3" borderId="134" xfId="19" applyNumberFormat="1" applyFont="1" applyFill="1" applyBorder="1" applyAlignment="1">
      <alignment horizontal="right" vertical="center" shrinkToFit="1"/>
    </xf>
    <xf numFmtId="179" fontId="18" fillId="3" borderId="139" xfId="19" applyNumberFormat="1" applyFont="1" applyFill="1" applyBorder="1" applyAlignment="1">
      <alignment horizontal="right" vertical="center" shrinkToFit="1"/>
    </xf>
    <xf numFmtId="179"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79" fontId="18" fillId="3" borderId="131" xfId="19" applyNumberFormat="1" applyFont="1" applyFill="1" applyBorder="1" applyAlignment="1">
      <alignment horizontal="right" vertical="center" shrinkToFit="1"/>
    </xf>
    <xf numFmtId="179" fontId="18" fillId="3" borderId="136" xfId="19" applyNumberFormat="1" applyFont="1" applyFill="1" applyBorder="1" applyAlignment="1">
      <alignment horizontal="right" vertical="center" shrinkToFit="1"/>
    </xf>
    <xf numFmtId="179" fontId="18" fillId="3" borderId="141" xfId="19" applyNumberFormat="1" applyFont="1" applyFill="1" applyBorder="1" applyAlignment="1">
      <alignment horizontal="right" vertical="center" shrinkToFit="1"/>
    </xf>
    <xf numFmtId="186" fontId="18" fillId="3" borderId="30" xfId="19" applyNumberFormat="1" applyFont="1" applyFill="1" applyBorder="1" applyAlignment="1">
      <alignment horizontal="right" vertical="center" shrinkToFit="1"/>
    </xf>
    <xf numFmtId="186" fontId="18" fillId="3" borderId="23" xfId="19" applyNumberFormat="1" applyFont="1" applyFill="1" applyBorder="1" applyAlignment="1">
      <alignment horizontal="right" vertical="center" shrinkToFit="1"/>
    </xf>
    <xf numFmtId="186" fontId="18" fillId="3" borderId="16" xfId="19" applyNumberFormat="1" applyFont="1" applyFill="1" applyBorder="1" applyAlignment="1">
      <alignment horizontal="right" vertical="center" shrinkToFit="1"/>
    </xf>
    <xf numFmtId="186"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79" fontId="18" fillId="3" borderId="166" xfId="19" applyNumberFormat="1" applyFont="1" applyFill="1" applyBorder="1" applyAlignment="1">
      <alignment horizontal="right" vertical="center" shrinkToFit="1"/>
    </xf>
    <xf numFmtId="179"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79" fontId="18" fillId="3" borderId="132" xfId="19" applyNumberFormat="1" applyFont="1" applyFill="1" applyBorder="1" applyAlignment="1">
      <alignment horizontal="right" vertical="center" shrinkToFit="1"/>
    </xf>
    <xf numFmtId="179" fontId="18" fillId="3" borderId="137" xfId="19" applyNumberFormat="1" applyFont="1" applyFill="1" applyBorder="1" applyAlignment="1">
      <alignment horizontal="right" vertical="center" shrinkToFit="1"/>
    </xf>
    <xf numFmtId="179"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8" fontId="18" fillId="3" borderId="42" xfId="19" applyNumberFormat="1" applyFont="1" applyFill="1" applyBorder="1" applyAlignment="1">
      <alignment horizontal="right" vertical="center" shrinkToFit="1"/>
    </xf>
    <xf numFmtId="188" fontId="18" fillId="3" borderId="0" xfId="19" applyNumberFormat="1" applyFont="1" applyFill="1" applyAlignment="1">
      <alignment horizontal="right" vertical="center" shrinkToFit="1"/>
    </xf>
    <xf numFmtId="188" fontId="18" fillId="3" borderId="14" xfId="19" applyNumberFormat="1" applyFont="1" applyFill="1" applyBorder="1" applyAlignment="1">
      <alignment horizontal="right" vertical="center" shrinkToFit="1"/>
    </xf>
    <xf numFmtId="188"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79" fontId="18" fillId="3" borderId="133" xfId="19" applyNumberFormat="1" applyFont="1" applyFill="1" applyBorder="1" applyAlignment="1">
      <alignment horizontal="right" vertical="center" shrinkToFit="1"/>
    </xf>
    <xf numFmtId="179" fontId="18" fillId="3" borderId="138" xfId="19" applyNumberFormat="1" applyFont="1" applyFill="1" applyBorder="1" applyAlignment="1">
      <alignment horizontal="right" vertical="center" shrinkToFit="1"/>
    </xf>
    <xf numFmtId="179"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8" fontId="18" fillId="3" borderId="43" xfId="19" applyNumberFormat="1" applyFont="1" applyFill="1" applyBorder="1" applyAlignment="1">
      <alignment horizontal="right" vertical="center" shrinkToFit="1"/>
    </xf>
    <xf numFmtId="188" fontId="18" fillId="3" borderId="20" xfId="19" applyNumberFormat="1" applyFont="1" applyFill="1" applyBorder="1" applyAlignment="1">
      <alignment horizontal="right" vertical="center" shrinkToFit="1"/>
    </xf>
    <xf numFmtId="188" fontId="18" fillId="3" borderId="17" xfId="19" applyNumberFormat="1" applyFont="1" applyFill="1" applyBorder="1" applyAlignment="1">
      <alignment horizontal="right" vertical="center" shrinkToFit="1"/>
    </xf>
    <xf numFmtId="188" fontId="18" fillId="3" borderId="155" xfId="19" applyNumberFormat="1" applyFont="1" applyFill="1" applyBorder="1" applyAlignment="1">
      <alignment horizontal="right" vertical="center" shrinkToFit="1"/>
    </xf>
    <xf numFmtId="188" fontId="18" fillId="3" borderId="156" xfId="19" applyNumberFormat="1" applyFont="1" applyFill="1" applyBorder="1" applyAlignment="1">
      <alignment horizontal="right" vertical="center" shrinkToFit="1"/>
    </xf>
    <xf numFmtId="188"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79" fontId="18" fillId="3" borderId="32" xfId="19" applyNumberFormat="1" applyFont="1" applyFill="1" applyBorder="1" applyAlignment="1">
      <alignment horizontal="right" vertical="center" shrinkToFit="1"/>
    </xf>
    <xf numFmtId="179" fontId="18" fillId="3" borderId="35" xfId="19" applyNumberFormat="1" applyFont="1" applyFill="1" applyBorder="1" applyAlignment="1">
      <alignment horizontal="right" vertical="center" shrinkToFit="1"/>
    </xf>
    <xf numFmtId="179" fontId="18" fillId="3" borderId="113" xfId="19" applyNumberFormat="1" applyFont="1" applyFill="1" applyBorder="1" applyAlignment="1">
      <alignment horizontal="right" vertical="center" shrinkToFit="1"/>
    </xf>
    <xf numFmtId="179" fontId="18" fillId="3" borderId="119" xfId="19" applyNumberFormat="1" applyFont="1" applyFill="1" applyBorder="1" applyAlignment="1">
      <alignment horizontal="right" vertical="center" shrinkToFit="1"/>
    </xf>
    <xf numFmtId="179"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79" fontId="18" fillId="3" borderId="108" xfId="19" applyNumberFormat="1" applyFont="1" applyFill="1" applyBorder="1" applyAlignment="1">
      <alignment horizontal="right" vertical="center" shrinkToFit="1"/>
    </xf>
    <xf numFmtId="179" fontId="18" fillId="3" borderId="36" xfId="19" applyNumberFormat="1" applyFont="1" applyFill="1" applyBorder="1" applyAlignment="1">
      <alignment horizontal="right" vertical="center" shrinkToFit="1"/>
    </xf>
    <xf numFmtId="179" fontId="18" fillId="3" borderId="114" xfId="19" applyNumberFormat="1" applyFont="1" applyFill="1" applyBorder="1" applyAlignment="1">
      <alignment horizontal="right" vertical="center" shrinkToFit="1"/>
    </xf>
    <xf numFmtId="179"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4" fontId="15" fillId="3" borderId="32" xfId="21" applyNumberFormat="1" applyFont="1" applyFill="1" applyBorder="1" applyAlignment="1">
      <alignment horizontal="left" vertical="center" wrapText="1"/>
    </xf>
    <xf numFmtId="184" fontId="15" fillId="3" borderId="35" xfId="21" applyNumberFormat="1" applyFont="1" applyFill="1" applyBorder="1" applyAlignment="1">
      <alignment horizontal="left" vertical="center" wrapText="1"/>
    </xf>
    <xf numFmtId="184"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85" fontId="22" fillId="0" borderId="32" xfId="22" applyNumberFormat="1" applyFont="1" applyBorder="1">
      <alignment vertical="center"/>
    </xf>
    <xf numFmtId="185" fontId="22" fillId="0" borderId="35" xfId="22" applyNumberFormat="1" applyFont="1" applyBorder="1">
      <alignment vertical="center"/>
    </xf>
    <xf numFmtId="185" fontId="22" fillId="0" borderId="37" xfId="22" applyNumberFormat="1" applyFont="1" applyBorder="1">
      <alignment vertical="center"/>
    </xf>
    <xf numFmtId="185" fontId="15" fillId="0" borderId="23" xfId="22" applyNumberFormat="1" applyFont="1" applyFill="1" applyBorder="1">
      <alignment vertical="center"/>
    </xf>
    <xf numFmtId="185" fontId="15" fillId="3" borderId="32" xfId="22" applyNumberFormat="1" applyFont="1" applyFill="1" applyBorder="1" applyAlignment="1">
      <alignment vertical="center" wrapText="1"/>
    </xf>
    <xf numFmtId="185" fontId="15" fillId="3" borderId="35" xfId="22" applyNumberFormat="1" applyFont="1" applyFill="1" applyBorder="1" applyAlignment="1">
      <alignment vertical="center" wrapText="1"/>
    </xf>
    <xf numFmtId="185" fontId="15" fillId="3" borderId="37" xfId="22" applyNumberFormat="1" applyFont="1" applyFill="1" applyBorder="1" applyAlignment="1">
      <alignment vertical="center" wrapText="1"/>
    </xf>
    <xf numFmtId="185" fontId="15" fillId="0" borderId="32" xfId="22" applyNumberFormat="1" applyFont="1" applyFill="1" applyBorder="1" applyAlignment="1">
      <alignment vertical="center" wrapText="1"/>
    </xf>
    <xf numFmtId="185" fontId="15" fillId="0" borderId="35" xfId="22" applyNumberFormat="1" applyFont="1" applyFill="1" applyBorder="1" applyAlignment="1">
      <alignment vertical="center" wrapText="1"/>
    </xf>
    <xf numFmtId="185"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85" fontId="22" fillId="0" borderId="32" xfId="16" applyNumberFormat="1" applyFont="1" applyBorder="1" applyAlignment="1">
      <alignment horizontal="center" vertical="center"/>
    </xf>
    <xf numFmtId="185" fontId="22" fillId="0" borderId="35" xfId="16" applyNumberFormat="1" applyFont="1" applyBorder="1" applyAlignment="1">
      <alignment horizontal="center" vertical="center"/>
    </xf>
    <xf numFmtId="185"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5" fontId="22" fillId="0" borderId="27" xfId="16" applyNumberFormat="1" applyFont="1" applyBorder="1" applyAlignment="1">
      <alignment horizontal="center" vertical="center" wrapText="1"/>
    </xf>
    <xf numFmtId="185"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12" fillId="0" borderId="30" xfId="22" applyFont="1" applyBorder="1" applyAlignment="1" applyProtection="1">
      <alignment horizontal="left" vertical="top" wrapText="1"/>
      <protection locked="0"/>
    </xf>
    <xf numFmtId="0" fontId="12" fillId="0" borderId="23" xfId="22" applyFont="1" applyBorder="1" applyAlignment="1" applyProtection="1">
      <alignment horizontal="left" vertical="top" wrapText="1"/>
      <protection locked="0"/>
    </xf>
    <xf numFmtId="0" fontId="12" fillId="0" borderId="16" xfId="22" applyFont="1" applyBorder="1" applyAlignment="1" applyProtection="1">
      <alignment horizontal="left" vertical="top" wrapText="1"/>
      <protection locked="0"/>
    </xf>
    <xf numFmtId="0" fontId="12" fillId="0" borderId="42" xfId="22" applyFont="1" applyBorder="1" applyAlignment="1" applyProtection="1">
      <alignment horizontal="left" vertical="top" wrapText="1"/>
      <protection locked="0"/>
    </xf>
    <xf numFmtId="0" fontId="12" fillId="0" borderId="0" xfId="22" applyFont="1" applyAlignment="1" applyProtection="1">
      <alignment horizontal="left" vertical="top" wrapText="1"/>
      <protection locked="0"/>
    </xf>
    <xf numFmtId="0" fontId="12" fillId="0" borderId="14" xfId="22" applyFont="1" applyBorder="1" applyAlignment="1" applyProtection="1">
      <alignment horizontal="left" vertical="top" wrapText="1"/>
      <protection locked="0"/>
    </xf>
    <xf numFmtId="0" fontId="12" fillId="0" borderId="31" xfId="22" applyFont="1" applyBorder="1" applyAlignment="1" applyProtection="1">
      <alignment horizontal="left" vertical="top" wrapText="1"/>
      <protection locked="0"/>
    </xf>
    <xf numFmtId="0" fontId="12" fillId="0" borderId="34" xfId="22" applyFont="1" applyBorder="1" applyAlignment="1" applyProtection="1">
      <alignment horizontal="left" vertical="top" wrapText="1"/>
      <protection locked="0"/>
    </xf>
    <xf numFmtId="0" fontId="12" fillId="0" borderId="15" xfId="22" applyFont="1" applyBorder="1" applyAlignment="1" applyProtection="1">
      <alignment horizontal="left" vertical="top" wrapText="1"/>
      <protection locked="0"/>
    </xf>
    <xf numFmtId="184" fontId="3" fillId="3" borderId="0" xfId="21" applyNumberFormat="1" applyFont="1" applyFill="1" applyAlignment="1">
      <alignment horizontal="center" vertical="center" wrapText="1"/>
    </xf>
    <xf numFmtId="184" fontId="3" fillId="0" borderId="0" xfId="21" applyNumberFormat="1" applyFont="1" applyAlignment="1">
      <alignment horizontal="center" vertical="center" wrapText="1"/>
    </xf>
    <xf numFmtId="179" fontId="3" fillId="3" borderId="0" xfId="21" applyNumberFormat="1" applyFont="1" applyFill="1" applyAlignment="1">
      <alignment horizontal="center" vertical="center"/>
    </xf>
    <xf numFmtId="184" fontId="3" fillId="3" borderId="74" xfId="21" applyNumberFormat="1" applyFont="1" applyFill="1" applyBorder="1" applyAlignment="1">
      <alignment horizontal="center" vertical="center" wrapText="1"/>
    </xf>
    <xf numFmtId="179" fontId="3" fillId="3" borderId="74" xfId="21" applyNumberFormat="1" applyFont="1" applyFill="1" applyBorder="1" applyAlignment="1">
      <alignment horizontal="center" vertical="center"/>
    </xf>
    <xf numFmtId="185" fontId="1" fillId="0" borderId="0" xfId="22" applyNumberForma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79" fontId="3" fillId="3" borderId="0" xfId="21" applyNumberFormat="1" applyFont="1" applyFill="1" applyAlignment="1">
      <alignment horizontal="center" vertical="center" wrapText="1"/>
    </xf>
    <xf numFmtId="179"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C037-482B-8F30-E0B6955DD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38190</c:v>
                </c:pt>
                <c:pt idx="1">
                  <c:v>48619</c:v>
                </c:pt>
                <c:pt idx="2">
                  <c:v>70382</c:v>
                </c:pt>
                <c:pt idx="3">
                  <c:v>43971</c:v>
                </c:pt>
                <c:pt idx="4">
                  <c:v>34827</c:v>
                </c:pt>
              </c:numCache>
            </c:numRef>
          </c:val>
          <c:smooth val="0"/>
          <c:extLst>
            <c:ext xmlns:c16="http://schemas.microsoft.com/office/drawing/2014/chart" uri="{C3380CC4-5D6E-409C-BE32-E72D297353CC}">
              <c16:uniqueId val="{00000001-C037-482B-8F30-E0B6955DDA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5.41</c:v>
                </c:pt>
                <c:pt idx="1">
                  <c:v>3.63</c:v>
                </c:pt>
                <c:pt idx="2">
                  <c:v>3.54</c:v>
                </c:pt>
                <c:pt idx="3">
                  <c:v>5.29</c:v>
                </c:pt>
                <c:pt idx="4">
                  <c:v>5.78</c:v>
                </c:pt>
              </c:numCache>
            </c:numRef>
          </c:val>
          <c:extLst>
            <c:ext xmlns:c16="http://schemas.microsoft.com/office/drawing/2014/chart" uri="{C3380CC4-5D6E-409C-BE32-E72D297353CC}">
              <c16:uniqueId val="{00000000-60D5-4A49-9A4C-9C043CDA8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10.29</c:v>
                </c:pt>
                <c:pt idx="1">
                  <c:v>9.89</c:v>
                </c:pt>
                <c:pt idx="2">
                  <c:v>7.28</c:v>
                </c:pt>
                <c:pt idx="3">
                  <c:v>5.72</c:v>
                </c:pt>
                <c:pt idx="4">
                  <c:v>8.51</c:v>
                </c:pt>
              </c:numCache>
            </c:numRef>
          </c:val>
          <c:extLst>
            <c:ext xmlns:c16="http://schemas.microsoft.com/office/drawing/2014/chart" uri="{C3380CC4-5D6E-409C-BE32-E72D297353CC}">
              <c16:uniqueId val="{00000001-60D5-4A49-9A4C-9C043CDA879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c:v>
                </c:pt>
                <c:pt idx="1">
                  <c:v>-1.9</c:v>
                </c:pt>
                <c:pt idx="2">
                  <c:v>-2.65</c:v>
                </c:pt>
                <c:pt idx="3">
                  <c:v>0.56000000000000005</c:v>
                </c:pt>
                <c:pt idx="4">
                  <c:v>3.83</c:v>
                </c:pt>
              </c:numCache>
            </c:numRef>
          </c:val>
          <c:smooth val="0"/>
          <c:extLst>
            <c:ext xmlns:c16="http://schemas.microsoft.com/office/drawing/2014/chart" uri="{C3380CC4-5D6E-409C-BE32-E72D297353CC}">
              <c16:uniqueId val="{00000002-60D5-4A49-9A4C-9C043CDA87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31-4910-BDC9-1F01BD59DA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31-4910-BDC9-1F01BD59DA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31-4910-BDC9-1F01BD59DAA0}"/>
            </c:ext>
          </c:extLst>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31-4910-BDC9-1F01BD59DAA0}"/>
            </c:ext>
          </c:extLst>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0.13</c:v>
                </c:pt>
                <c:pt idx="4">
                  <c:v>#N/A</c:v>
                </c:pt>
                <c:pt idx="5">
                  <c:v>0.06</c:v>
                </c:pt>
                <c:pt idx="6">
                  <c:v>#N/A</c:v>
                </c:pt>
                <c:pt idx="7">
                  <c:v>0.04</c:v>
                </c:pt>
                <c:pt idx="8">
                  <c:v>#N/A</c:v>
                </c:pt>
                <c:pt idx="9">
                  <c:v>0.03</c:v>
                </c:pt>
              </c:numCache>
            </c:numRef>
          </c:val>
          <c:extLst>
            <c:ext xmlns:c16="http://schemas.microsoft.com/office/drawing/2014/chart" uri="{C3380CC4-5D6E-409C-BE32-E72D297353CC}">
              <c16:uniqueId val="{00000004-2C31-4910-BDC9-1F01BD59DAA0}"/>
            </c:ext>
          </c:extLst>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0.1</c:v>
                </c:pt>
                <c:pt idx="6">
                  <c:v>#N/A</c:v>
                </c:pt>
                <c:pt idx="7">
                  <c:v>0.16</c:v>
                </c:pt>
                <c:pt idx="8">
                  <c:v>#N/A</c:v>
                </c:pt>
                <c:pt idx="9">
                  <c:v>0.1</c:v>
                </c:pt>
              </c:numCache>
            </c:numRef>
          </c:val>
          <c:extLst>
            <c:ext xmlns:c16="http://schemas.microsoft.com/office/drawing/2014/chart" uri="{C3380CC4-5D6E-409C-BE32-E72D297353CC}">
              <c16:uniqueId val="{00000005-2C31-4910-BDC9-1F01BD59DAA0}"/>
            </c:ext>
          </c:extLst>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0.12</c:v>
                </c:pt>
                <c:pt idx="4">
                  <c:v>#N/A</c:v>
                </c:pt>
                <c:pt idx="5">
                  <c:v>0.04</c:v>
                </c:pt>
                <c:pt idx="6">
                  <c:v>#N/A</c:v>
                </c:pt>
                <c:pt idx="7">
                  <c:v>0.15</c:v>
                </c:pt>
                <c:pt idx="8">
                  <c:v>#N/A</c:v>
                </c:pt>
                <c:pt idx="9">
                  <c:v>0.2</c:v>
                </c:pt>
              </c:numCache>
            </c:numRef>
          </c:val>
          <c:extLst>
            <c:ext xmlns:c16="http://schemas.microsoft.com/office/drawing/2014/chart" uri="{C3380CC4-5D6E-409C-BE32-E72D297353CC}">
              <c16:uniqueId val="{00000006-2C31-4910-BDC9-1F01BD59DAA0}"/>
            </c:ext>
          </c:extLst>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0.91</c:v>
                </c:pt>
                <c:pt idx="2">
                  <c:v>#N/A</c:v>
                </c:pt>
                <c:pt idx="3">
                  <c:v>1.25</c:v>
                </c:pt>
                <c:pt idx="4">
                  <c:v>#N/A</c:v>
                </c:pt>
                <c:pt idx="5">
                  <c:v>0.89</c:v>
                </c:pt>
                <c:pt idx="6">
                  <c:v>#N/A</c:v>
                </c:pt>
                <c:pt idx="7">
                  <c:v>1.18</c:v>
                </c:pt>
                <c:pt idx="8">
                  <c:v>#N/A</c:v>
                </c:pt>
                <c:pt idx="9">
                  <c:v>1.17</c:v>
                </c:pt>
              </c:numCache>
            </c:numRef>
          </c:val>
          <c:extLst>
            <c:ext xmlns:c16="http://schemas.microsoft.com/office/drawing/2014/chart" uri="{C3380CC4-5D6E-409C-BE32-E72D297353CC}">
              <c16:uniqueId val="{00000007-2C31-4910-BDC9-1F01BD59DAA0}"/>
            </c:ext>
          </c:extLst>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4.83</c:v>
                </c:pt>
                <c:pt idx="2">
                  <c:v>#N/A</c:v>
                </c:pt>
                <c:pt idx="3">
                  <c:v>3.54</c:v>
                </c:pt>
                <c:pt idx="4">
                  <c:v>#N/A</c:v>
                </c:pt>
                <c:pt idx="5">
                  <c:v>4.42</c:v>
                </c:pt>
                <c:pt idx="6">
                  <c:v>#N/A</c:v>
                </c:pt>
                <c:pt idx="7">
                  <c:v>5.92</c:v>
                </c:pt>
                <c:pt idx="8">
                  <c:v>#N/A</c:v>
                </c:pt>
                <c:pt idx="9">
                  <c:v>5.18</c:v>
                </c:pt>
              </c:numCache>
            </c:numRef>
          </c:val>
          <c:extLst>
            <c:ext xmlns:c16="http://schemas.microsoft.com/office/drawing/2014/chart" uri="{C3380CC4-5D6E-409C-BE32-E72D297353CC}">
              <c16:uniqueId val="{00000008-2C31-4910-BDC9-1F01BD59DA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5.34</c:v>
                </c:pt>
                <c:pt idx="2">
                  <c:v>#N/A</c:v>
                </c:pt>
                <c:pt idx="3">
                  <c:v>3.49</c:v>
                </c:pt>
                <c:pt idx="4">
                  <c:v>#N/A</c:v>
                </c:pt>
                <c:pt idx="5">
                  <c:v>3.47</c:v>
                </c:pt>
                <c:pt idx="6">
                  <c:v>#N/A</c:v>
                </c:pt>
                <c:pt idx="7">
                  <c:v>5.23</c:v>
                </c:pt>
                <c:pt idx="8">
                  <c:v>#N/A</c:v>
                </c:pt>
                <c:pt idx="9">
                  <c:v>5.74</c:v>
                </c:pt>
              </c:numCache>
            </c:numRef>
          </c:val>
          <c:extLst>
            <c:ext xmlns:c16="http://schemas.microsoft.com/office/drawing/2014/chart" uri="{C3380CC4-5D6E-409C-BE32-E72D297353CC}">
              <c16:uniqueId val="{00000009-2C31-4910-BDC9-1F01BD59DAA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4345</c:v>
                </c:pt>
                <c:pt idx="5">
                  <c:v>4434</c:v>
                </c:pt>
                <c:pt idx="8">
                  <c:v>4473</c:v>
                </c:pt>
                <c:pt idx="11">
                  <c:v>4606</c:v>
                </c:pt>
                <c:pt idx="14">
                  <c:v>4663</c:v>
                </c:pt>
              </c:numCache>
            </c:numRef>
          </c:val>
          <c:extLst>
            <c:ext xmlns:c16="http://schemas.microsoft.com/office/drawing/2014/chart" uri="{C3380CC4-5D6E-409C-BE32-E72D297353CC}">
              <c16:uniqueId val="{00000000-0C85-4F30-BC36-8F00483579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5-4F30-BC36-8F00483579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2-0C85-4F30-BC36-8F00483579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1459</c:v>
                </c:pt>
                <c:pt idx="3">
                  <c:v>1439</c:v>
                </c:pt>
                <c:pt idx="6">
                  <c:v>1375</c:v>
                </c:pt>
                <c:pt idx="9">
                  <c:v>1340</c:v>
                </c:pt>
                <c:pt idx="12">
                  <c:v>1341</c:v>
                </c:pt>
              </c:numCache>
            </c:numRef>
          </c:val>
          <c:extLst>
            <c:ext xmlns:c16="http://schemas.microsoft.com/office/drawing/2014/chart" uri="{C3380CC4-5D6E-409C-BE32-E72D297353CC}">
              <c16:uniqueId val="{00000003-0C85-4F30-BC36-8F00483579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85-4F30-BC36-8F00483579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53</c:v>
                </c:pt>
                <c:pt idx="3">
                  <c:v>53</c:v>
                </c:pt>
                <c:pt idx="6">
                  <c:v>53</c:v>
                </c:pt>
                <c:pt idx="9">
                  <c:v>53</c:v>
                </c:pt>
                <c:pt idx="12">
                  <c:v>53</c:v>
                </c:pt>
              </c:numCache>
            </c:numRef>
          </c:val>
          <c:extLst>
            <c:ext xmlns:c16="http://schemas.microsoft.com/office/drawing/2014/chart" uri="{C3380CC4-5D6E-409C-BE32-E72D297353CC}">
              <c16:uniqueId val="{00000005-0C85-4F30-BC36-8F00483579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5-4F30-BC36-8F00483579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4327</c:v>
                </c:pt>
                <c:pt idx="3">
                  <c:v>4346</c:v>
                </c:pt>
                <c:pt idx="6">
                  <c:v>4237</c:v>
                </c:pt>
                <c:pt idx="9">
                  <c:v>4425</c:v>
                </c:pt>
                <c:pt idx="12">
                  <c:v>4648</c:v>
                </c:pt>
              </c:numCache>
            </c:numRef>
          </c:val>
          <c:extLst>
            <c:ext xmlns:c16="http://schemas.microsoft.com/office/drawing/2014/chart" uri="{C3380CC4-5D6E-409C-BE32-E72D297353CC}">
              <c16:uniqueId val="{00000007-0C85-4F30-BC36-8F004835794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1497</c:v>
                </c:pt>
                <c:pt idx="2">
                  <c:v>#N/A</c:v>
                </c:pt>
                <c:pt idx="3">
                  <c:v>#N/A</c:v>
                </c:pt>
                <c:pt idx="4">
                  <c:v>1406</c:v>
                </c:pt>
                <c:pt idx="5">
                  <c:v>#N/A</c:v>
                </c:pt>
                <c:pt idx="6">
                  <c:v>#N/A</c:v>
                </c:pt>
                <c:pt idx="7">
                  <c:v>1192</c:v>
                </c:pt>
                <c:pt idx="8">
                  <c:v>#N/A</c:v>
                </c:pt>
                <c:pt idx="9">
                  <c:v>#N/A</c:v>
                </c:pt>
                <c:pt idx="10">
                  <c:v>1212</c:v>
                </c:pt>
                <c:pt idx="11">
                  <c:v>#N/A</c:v>
                </c:pt>
                <c:pt idx="12">
                  <c:v>#N/A</c:v>
                </c:pt>
                <c:pt idx="13">
                  <c:v>1379</c:v>
                </c:pt>
                <c:pt idx="14">
                  <c:v>#N/A</c:v>
                </c:pt>
              </c:numCache>
            </c:numRef>
          </c:val>
          <c:smooth val="0"/>
          <c:extLst>
            <c:ext xmlns:c16="http://schemas.microsoft.com/office/drawing/2014/chart" uri="{C3380CC4-5D6E-409C-BE32-E72D297353CC}">
              <c16:uniqueId val="{00000008-0C85-4F30-BC36-8F00483579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46493</c:v>
                </c:pt>
                <c:pt idx="5">
                  <c:v>47728</c:v>
                </c:pt>
                <c:pt idx="8">
                  <c:v>48488</c:v>
                </c:pt>
                <c:pt idx="11">
                  <c:v>47777</c:v>
                </c:pt>
                <c:pt idx="14">
                  <c:v>46093</c:v>
                </c:pt>
              </c:numCache>
            </c:numRef>
          </c:val>
          <c:extLst>
            <c:ext xmlns:c16="http://schemas.microsoft.com/office/drawing/2014/chart" uri="{C3380CC4-5D6E-409C-BE32-E72D297353CC}">
              <c16:uniqueId val="{00000000-E7D2-48CC-83C0-A854C97D39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6845</c:v>
                </c:pt>
                <c:pt idx="5">
                  <c:v>6628</c:v>
                </c:pt>
                <c:pt idx="8">
                  <c:v>6721</c:v>
                </c:pt>
                <c:pt idx="11">
                  <c:v>6791</c:v>
                </c:pt>
                <c:pt idx="14">
                  <c:v>6780</c:v>
                </c:pt>
              </c:numCache>
            </c:numRef>
          </c:val>
          <c:extLst>
            <c:ext xmlns:c16="http://schemas.microsoft.com/office/drawing/2014/chart" uri="{C3380CC4-5D6E-409C-BE32-E72D297353CC}">
              <c16:uniqueId val="{00000001-E7D2-48CC-83C0-A854C97D39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7170</c:v>
                </c:pt>
                <c:pt idx="5">
                  <c:v>7505</c:v>
                </c:pt>
                <c:pt idx="8">
                  <c:v>7291</c:v>
                </c:pt>
                <c:pt idx="11">
                  <c:v>8019</c:v>
                </c:pt>
                <c:pt idx="14">
                  <c:v>11316</c:v>
                </c:pt>
              </c:numCache>
            </c:numRef>
          </c:val>
          <c:extLst>
            <c:ext xmlns:c16="http://schemas.microsoft.com/office/drawing/2014/chart" uri="{C3380CC4-5D6E-409C-BE32-E72D297353CC}">
              <c16:uniqueId val="{00000002-E7D2-48CC-83C0-A854C97D39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D2-48CC-83C0-A854C97D39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D2-48CC-83C0-A854C97D39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39</c:v>
                </c:pt>
                <c:pt idx="3">
                  <c:v>19</c:v>
                </c:pt>
                <c:pt idx="6">
                  <c:v>34</c:v>
                </c:pt>
                <c:pt idx="9">
                  <c:v>0</c:v>
                </c:pt>
                <c:pt idx="12">
                  <c:v>7</c:v>
                </c:pt>
              </c:numCache>
            </c:numRef>
          </c:val>
          <c:extLst>
            <c:ext xmlns:c16="http://schemas.microsoft.com/office/drawing/2014/chart" uri="{C3380CC4-5D6E-409C-BE32-E72D297353CC}">
              <c16:uniqueId val="{00000005-E7D2-48CC-83C0-A854C97D39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3222</c:v>
                </c:pt>
                <c:pt idx="3">
                  <c:v>2878</c:v>
                </c:pt>
                <c:pt idx="6">
                  <c:v>2914</c:v>
                </c:pt>
                <c:pt idx="9">
                  <c:v>2837</c:v>
                </c:pt>
                <c:pt idx="12">
                  <c:v>2680</c:v>
                </c:pt>
              </c:numCache>
            </c:numRef>
          </c:val>
          <c:extLst>
            <c:ext xmlns:c16="http://schemas.microsoft.com/office/drawing/2014/chart" uri="{C3380CC4-5D6E-409C-BE32-E72D297353CC}">
              <c16:uniqueId val="{00000006-E7D2-48CC-83C0-A854C97D39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19512</c:v>
                </c:pt>
                <c:pt idx="3">
                  <c:v>17750</c:v>
                </c:pt>
                <c:pt idx="6">
                  <c:v>16622</c:v>
                </c:pt>
                <c:pt idx="9">
                  <c:v>15700</c:v>
                </c:pt>
                <c:pt idx="12">
                  <c:v>14900</c:v>
                </c:pt>
              </c:numCache>
            </c:numRef>
          </c:val>
          <c:extLst>
            <c:ext xmlns:c16="http://schemas.microsoft.com/office/drawing/2014/chart" uri="{C3380CC4-5D6E-409C-BE32-E72D297353CC}">
              <c16:uniqueId val="{00000007-E7D2-48CC-83C0-A854C97D39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7D2-48CC-83C0-A854C97D39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E7D2-48CC-83C0-A854C97D39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45867</c:v>
                </c:pt>
                <c:pt idx="3">
                  <c:v>47211</c:v>
                </c:pt>
                <c:pt idx="6">
                  <c:v>49928</c:v>
                </c:pt>
                <c:pt idx="9">
                  <c:v>49996</c:v>
                </c:pt>
                <c:pt idx="12">
                  <c:v>49298</c:v>
                </c:pt>
              </c:numCache>
            </c:numRef>
          </c:val>
          <c:extLst>
            <c:ext xmlns:c16="http://schemas.microsoft.com/office/drawing/2014/chart" uri="{C3380CC4-5D6E-409C-BE32-E72D297353CC}">
              <c16:uniqueId val="{0000000A-E7D2-48CC-83C0-A854C97D398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8134</c:v>
                </c:pt>
                <c:pt idx="2">
                  <c:v>#N/A</c:v>
                </c:pt>
                <c:pt idx="3">
                  <c:v>#N/A</c:v>
                </c:pt>
                <c:pt idx="4">
                  <c:v>5997</c:v>
                </c:pt>
                <c:pt idx="5">
                  <c:v>#N/A</c:v>
                </c:pt>
                <c:pt idx="6">
                  <c:v>#N/A</c:v>
                </c:pt>
                <c:pt idx="7">
                  <c:v>6999</c:v>
                </c:pt>
                <c:pt idx="8">
                  <c:v>#N/A</c:v>
                </c:pt>
                <c:pt idx="9">
                  <c:v>#N/A</c:v>
                </c:pt>
                <c:pt idx="10">
                  <c:v>5946</c:v>
                </c:pt>
                <c:pt idx="11">
                  <c:v>#N/A</c:v>
                </c:pt>
                <c:pt idx="12">
                  <c:v>#N/A</c:v>
                </c:pt>
                <c:pt idx="13">
                  <c:v>2695</c:v>
                </c:pt>
                <c:pt idx="14">
                  <c:v>#N/A</c:v>
                </c:pt>
              </c:numCache>
            </c:numRef>
          </c:val>
          <c:smooth val="0"/>
          <c:extLst>
            <c:ext xmlns:c16="http://schemas.microsoft.com/office/drawing/2014/chart" uri="{C3380CC4-5D6E-409C-BE32-E72D297353CC}">
              <c16:uniqueId val="{0000000B-E7D2-48CC-83C0-A854C97D39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1670</c:v>
                </c:pt>
                <c:pt idx="1">
                  <c:v>1359</c:v>
                </c:pt>
                <c:pt idx="2">
                  <c:v>2127</c:v>
                </c:pt>
              </c:numCache>
            </c:numRef>
          </c:val>
          <c:extLst>
            <c:ext xmlns:c16="http://schemas.microsoft.com/office/drawing/2014/chart" uri="{C3380CC4-5D6E-409C-BE32-E72D297353CC}">
              <c16:uniqueId val="{00000000-1AE9-4E4E-B2A2-23CF5052BC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967</c:v>
                </c:pt>
                <c:pt idx="1">
                  <c:v>688</c:v>
                </c:pt>
                <c:pt idx="2">
                  <c:v>1590</c:v>
                </c:pt>
              </c:numCache>
            </c:numRef>
          </c:val>
          <c:extLst>
            <c:ext xmlns:c16="http://schemas.microsoft.com/office/drawing/2014/chart" uri="{C3380CC4-5D6E-409C-BE32-E72D297353CC}">
              <c16:uniqueId val="{00000001-1AE9-4E4E-B2A2-23CF5052BC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1159</c:v>
                </c:pt>
                <c:pt idx="1">
                  <c:v>1748</c:v>
                </c:pt>
                <c:pt idx="2">
                  <c:v>2288</c:v>
                </c:pt>
              </c:numCache>
            </c:numRef>
          </c:val>
          <c:extLst>
            <c:ext xmlns:c16="http://schemas.microsoft.com/office/drawing/2014/chart" uri="{C3380CC4-5D6E-409C-BE32-E72D297353CC}">
              <c16:uniqueId val="{00000002-1AE9-4E4E-B2A2-23CF5052BC9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D0D-4035-96C5-E8477457FD97}"/>
              </c:ext>
            </c:extLst>
          </c:dPt>
          <c:dPt>
            <c:idx val="1"/>
            <c:bubble3D val="0"/>
            <c:extLst>
              <c:ext xmlns:c16="http://schemas.microsoft.com/office/drawing/2014/chart" uri="{C3380CC4-5D6E-409C-BE32-E72D297353CC}">
                <c16:uniqueId val="{00000001-BD0D-4035-96C5-E8477457FD97}"/>
              </c:ext>
            </c:extLst>
          </c:dPt>
          <c:dPt>
            <c:idx val="2"/>
            <c:bubble3D val="0"/>
            <c:extLst>
              <c:ext xmlns:c16="http://schemas.microsoft.com/office/drawing/2014/chart" uri="{C3380CC4-5D6E-409C-BE32-E72D297353CC}">
                <c16:uniqueId val="{00000002-BD0D-4035-96C5-E8477457FD97}"/>
              </c:ext>
            </c:extLst>
          </c:dPt>
          <c:dPt>
            <c:idx val="3"/>
            <c:bubble3D val="0"/>
            <c:extLst>
              <c:ext xmlns:c16="http://schemas.microsoft.com/office/drawing/2014/chart" uri="{C3380CC4-5D6E-409C-BE32-E72D297353CC}">
                <c16:uniqueId val="{00000003-BD0D-4035-96C5-E8477457FD97}"/>
              </c:ext>
            </c:extLst>
          </c:dPt>
          <c:dPt>
            <c:idx val="4"/>
            <c:bubble3D val="0"/>
            <c:extLst>
              <c:ext xmlns:c16="http://schemas.microsoft.com/office/drawing/2014/chart" uri="{C3380CC4-5D6E-409C-BE32-E72D297353CC}">
                <c16:uniqueId val="{00000004-BD0D-4035-96C5-E8477457FD97}"/>
              </c:ext>
            </c:extLst>
          </c:dPt>
          <c:dPt>
            <c:idx val="8"/>
            <c:bubble3D val="0"/>
            <c:extLst>
              <c:ext xmlns:c16="http://schemas.microsoft.com/office/drawing/2014/chart" uri="{C3380CC4-5D6E-409C-BE32-E72D297353CC}">
                <c16:uniqueId val="{00000005-BD0D-4035-96C5-E8477457FD97}"/>
              </c:ext>
            </c:extLst>
          </c:dPt>
          <c:dPt>
            <c:idx val="16"/>
            <c:bubble3D val="0"/>
            <c:extLst>
              <c:ext xmlns:c16="http://schemas.microsoft.com/office/drawing/2014/chart" uri="{C3380CC4-5D6E-409C-BE32-E72D297353CC}">
                <c16:uniqueId val="{00000006-BD0D-4035-96C5-E8477457FD97}"/>
              </c:ext>
            </c:extLst>
          </c:dPt>
          <c:dPt>
            <c:idx val="24"/>
            <c:bubble3D val="0"/>
            <c:extLst>
              <c:ext xmlns:c16="http://schemas.microsoft.com/office/drawing/2014/chart" uri="{C3380CC4-5D6E-409C-BE32-E72D297353CC}">
                <c16:uniqueId val="{00000007-BD0D-4035-96C5-E8477457FD97}"/>
              </c:ext>
            </c:extLst>
          </c:dPt>
          <c:dPt>
            <c:idx val="32"/>
            <c:bubble3D val="0"/>
            <c:extLst>
              <c:ext xmlns:c16="http://schemas.microsoft.com/office/drawing/2014/chart" uri="{C3380CC4-5D6E-409C-BE32-E72D297353CC}">
                <c16:uniqueId val="{00000008-BD0D-4035-96C5-E8477457FD9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0D-4035-96C5-E8477457FD9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D0D-4035-96C5-E8477457FD9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D0D-4035-96C5-E8477457FD9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D0D-4035-96C5-E8477457FD9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D0D-4035-96C5-E8477457FD9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0D-4035-96C5-E8477457FD9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0D-4035-96C5-E8477457FD9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D-4035-96C5-E8477457FD9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D-4035-96C5-E8477457FD9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c:v>
                </c:pt>
                <c:pt idx="16">
                  <c:v>63</c:v>
                </c:pt>
                <c:pt idx="24">
                  <c:v>64</c:v>
                </c:pt>
                <c:pt idx="32">
                  <c:v>65.3</c:v>
                </c:pt>
              </c:numCache>
            </c:numRef>
          </c:xVal>
          <c:yVal>
            <c:numRef>
              <c:f>公会計指標分析・財政指標組合せ分析表!$BP$51:$DC$51</c:f>
              <c:numCache>
                <c:formatCode>#,##0.0;"▲ "#,##0.0</c:formatCode>
                <c:ptCount val="40"/>
                <c:pt idx="0">
                  <c:v>43.3</c:v>
                </c:pt>
                <c:pt idx="8">
                  <c:v>31.4</c:v>
                </c:pt>
                <c:pt idx="16">
                  <c:v>36.6</c:v>
                </c:pt>
                <c:pt idx="24">
                  <c:v>30</c:v>
                </c:pt>
                <c:pt idx="32">
                  <c:v>12.8</c:v>
                </c:pt>
              </c:numCache>
            </c:numRef>
          </c:yVal>
          <c:smooth val="0"/>
          <c:extLst>
            <c:ext xmlns:c16="http://schemas.microsoft.com/office/drawing/2014/chart" uri="{C3380CC4-5D6E-409C-BE32-E72D297353CC}">
              <c16:uniqueId val="{00000009-BD0D-4035-96C5-E8477457FD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D0D-4035-96C5-E8477457FD97}"/>
              </c:ext>
            </c:extLst>
          </c:dPt>
          <c:dPt>
            <c:idx val="1"/>
            <c:bubble3D val="0"/>
            <c:extLst>
              <c:ext xmlns:c16="http://schemas.microsoft.com/office/drawing/2014/chart" uri="{C3380CC4-5D6E-409C-BE32-E72D297353CC}">
                <c16:uniqueId val="{0000000B-BD0D-4035-96C5-E8477457FD97}"/>
              </c:ext>
            </c:extLst>
          </c:dPt>
          <c:dPt>
            <c:idx val="2"/>
            <c:bubble3D val="0"/>
            <c:extLst>
              <c:ext xmlns:c16="http://schemas.microsoft.com/office/drawing/2014/chart" uri="{C3380CC4-5D6E-409C-BE32-E72D297353CC}">
                <c16:uniqueId val="{0000000C-BD0D-4035-96C5-E8477457FD97}"/>
              </c:ext>
            </c:extLst>
          </c:dPt>
          <c:dPt>
            <c:idx val="3"/>
            <c:bubble3D val="0"/>
            <c:extLst>
              <c:ext xmlns:c16="http://schemas.microsoft.com/office/drawing/2014/chart" uri="{C3380CC4-5D6E-409C-BE32-E72D297353CC}">
                <c16:uniqueId val="{0000000D-BD0D-4035-96C5-E8477457FD97}"/>
              </c:ext>
            </c:extLst>
          </c:dPt>
          <c:dPt>
            <c:idx val="4"/>
            <c:bubble3D val="0"/>
            <c:extLst>
              <c:ext xmlns:c16="http://schemas.microsoft.com/office/drawing/2014/chart" uri="{C3380CC4-5D6E-409C-BE32-E72D297353CC}">
                <c16:uniqueId val="{0000000E-BD0D-4035-96C5-E8477457FD97}"/>
              </c:ext>
            </c:extLst>
          </c:dPt>
          <c:dPt>
            <c:idx val="8"/>
            <c:bubble3D val="0"/>
            <c:extLst>
              <c:ext xmlns:c16="http://schemas.microsoft.com/office/drawing/2014/chart" uri="{C3380CC4-5D6E-409C-BE32-E72D297353CC}">
                <c16:uniqueId val="{0000000F-BD0D-4035-96C5-E8477457FD97}"/>
              </c:ext>
            </c:extLst>
          </c:dPt>
          <c:dPt>
            <c:idx val="16"/>
            <c:bubble3D val="0"/>
            <c:extLst>
              <c:ext xmlns:c16="http://schemas.microsoft.com/office/drawing/2014/chart" uri="{C3380CC4-5D6E-409C-BE32-E72D297353CC}">
                <c16:uniqueId val="{00000010-BD0D-4035-96C5-E8477457FD97}"/>
              </c:ext>
            </c:extLst>
          </c:dPt>
          <c:dPt>
            <c:idx val="24"/>
            <c:bubble3D val="0"/>
            <c:extLst>
              <c:ext xmlns:c16="http://schemas.microsoft.com/office/drawing/2014/chart" uri="{C3380CC4-5D6E-409C-BE32-E72D297353CC}">
                <c16:uniqueId val="{00000011-BD0D-4035-96C5-E8477457FD97}"/>
              </c:ext>
            </c:extLst>
          </c:dPt>
          <c:dPt>
            <c:idx val="32"/>
            <c:bubble3D val="0"/>
            <c:extLst>
              <c:ext xmlns:c16="http://schemas.microsoft.com/office/drawing/2014/chart" uri="{C3380CC4-5D6E-409C-BE32-E72D297353CC}">
                <c16:uniqueId val="{00000012-BD0D-4035-96C5-E8477457FD9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D-4035-96C5-E8477457FD97}"/>
                </c:ext>
              </c:extLst>
            </c:dLbl>
            <c:dLbl>
              <c:idx val="1"/>
              <c:delete val="1"/>
              <c:extLst>
                <c:ext xmlns:c15="http://schemas.microsoft.com/office/drawing/2012/chart" uri="{CE6537A1-D6FC-4f65-9D91-7224C49458BB}"/>
                <c:ext xmlns:c16="http://schemas.microsoft.com/office/drawing/2014/chart" uri="{C3380CC4-5D6E-409C-BE32-E72D297353CC}">
                  <c16:uniqueId val="{0000000B-BD0D-4035-96C5-E8477457FD97}"/>
                </c:ext>
              </c:extLst>
            </c:dLbl>
            <c:dLbl>
              <c:idx val="2"/>
              <c:delete val="1"/>
              <c:extLst>
                <c:ext xmlns:c15="http://schemas.microsoft.com/office/drawing/2012/chart" uri="{CE6537A1-D6FC-4f65-9D91-7224C49458BB}"/>
                <c:ext xmlns:c16="http://schemas.microsoft.com/office/drawing/2014/chart" uri="{C3380CC4-5D6E-409C-BE32-E72D297353CC}">
                  <c16:uniqueId val="{0000000C-BD0D-4035-96C5-E8477457FD97}"/>
                </c:ext>
              </c:extLst>
            </c:dLbl>
            <c:dLbl>
              <c:idx val="3"/>
              <c:delete val="1"/>
              <c:extLst>
                <c:ext xmlns:c15="http://schemas.microsoft.com/office/drawing/2012/chart" uri="{CE6537A1-D6FC-4f65-9D91-7224C49458BB}"/>
                <c:ext xmlns:c16="http://schemas.microsoft.com/office/drawing/2014/chart" uri="{C3380CC4-5D6E-409C-BE32-E72D297353CC}">
                  <c16:uniqueId val="{0000000D-BD0D-4035-96C5-E8477457FD97}"/>
                </c:ext>
              </c:extLst>
            </c:dLbl>
            <c:dLbl>
              <c:idx val="4"/>
              <c:delete val="1"/>
              <c:extLst>
                <c:ext xmlns:c15="http://schemas.microsoft.com/office/drawing/2012/chart" uri="{CE6537A1-D6FC-4f65-9D91-7224C49458BB}"/>
                <c:ext xmlns:c16="http://schemas.microsoft.com/office/drawing/2014/chart" uri="{C3380CC4-5D6E-409C-BE32-E72D297353CC}">
                  <c16:uniqueId val="{0000000E-BD0D-4035-96C5-E8477457FD9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0D-4035-96C5-E8477457FD9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0D-4035-96C5-E8477457FD9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0D-4035-96C5-E8477457FD9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0D-4035-96C5-E8477457FD9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BD0D-4035-96C5-E8477457FD97}"/>
            </c:ext>
          </c:extLst>
        </c:ser>
        <c:dLbls>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0221513572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2A0-4536-AD63-103097C80FF6}"/>
              </c:ext>
            </c:extLst>
          </c:dPt>
          <c:dPt>
            <c:idx val="1"/>
            <c:bubble3D val="0"/>
            <c:extLst>
              <c:ext xmlns:c16="http://schemas.microsoft.com/office/drawing/2014/chart" uri="{C3380CC4-5D6E-409C-BE32-E72D297353CC}">
                <c16:uniqueId val="{00000001-D2A0-4536-AD63-103097C80FF6}"/>
              </c:ext>
            </c:extLst>
          </c:dPt>
          <c:dPt>
            <c:idx val="2"/>
            <c:bubble3D val="0"/>
            <c:extLst>
              <c:ext xmlns:c16="http://schemas.microsoft.com/office/drawing/2014/chart" uri="{C3380CC4-5D6E-409C-BE32-E72D297353CC}">
                <c16:uniqueId val="{00000002-D2A0-4536-AD63-103097C80FF6}"/>
              </c:ext>
            </c:extLst>
          </c:dPt>
          <c:dPt>
            <c:idx val="3"/>
            <c:bubble3D val="0"/>
            <c:extLst>
              <c:ext xmlns:c16="http://schemas.microsoft.com/office/drawing/2014/chart" uri="{C3380CC4-5D6E-409C-BE32-E72D297353CC}">
                <c16:uniqueId val="{00000003-D2A0-4536-AD63-103097C80FF6}"/>
              </c:ext>
            </c:extLst>
          </c:dPt>
          <c:dPt>
            <c:idx val="4"/>
            <c:bubble3D val="0"/>
            <c:extLst>
              <c:ext xmlns:c16="http://schemas.microsoft.com/office/drawing/2014/chart" uri="{C3380CC4-5D6E-409C-BE32-E72D297353CC}">
                <c16:uniqueId val="{00000004-D2A0-4536-AD63-103097C80FF6}"/>
              </c:ext>
            </c:extLst>
          </c:dPt>
          <c:dPt>
            <c:idx val="8"/>
            <c:bubble3D val="0"/>
            <c:extLst>
              <c:ext xmlns:c16="http://schemas.microsoft.com/office/drawing/2014/chart" uri="{C3380CC4-5D6E-409C-BE32-E72D297353CC}">
                <c16:uniqueId val="{00000005-D2A0-4536-AD63-103097C80FF6}"/>
              </c:ext>
            </c:extLst>
          </c:dPt>
          <c:dPt>
            <c:idx val="16"/>
            <c:bubble3D val="0"/>
            <c:extLst>
              <c:ext xmlns:c16="http://schemas.microsoft.com/office/drawing/2014/chart" uri="{C3380CC4-5D6E-409C-BE32-E72D297353CC}">
                <c16:uniqueId val="{00000006-D2A0-4536-AD63-103097C80FF6}"/>
              </c:ext>
            </c:extLst>
          </c:dPt>
          <c:dPt>
            <c:idx val="24"/>
            <c:bubble3D val="0"/>
            <c:extLst>
              <c:ext xmlns:c16="http://schemas.microsoft.com/office/drawing/2014/chart" uri="{C3380CC4-5D6E-409C-BE32-E72D297353CC}">
                <c16:uniqueId val="{00000007-D2A0-4536-AD63-103097C80FF6}"/>
              </c:ext>
            </c:extLst>
          </c:dPt>
          <c:dPt>
            <c:idx val="32"/>
            <c:bubble3D val="0"/>
            <c:extLst>
              <c:ext xmlns:c16="http://schemas.microsoft.com/office/drawing/2014/chart" uri="{C3380CC4-5D6E-409C-BE32-E72D297353CC}">
                <c16:uniqueId val="{00000008-D2A0-4536-AD63-103097C80FF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A0-4536-AD63-103097C80FF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A0-4536-AD63-103097C80FF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A0-4536-AD63-103097C80FF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0-4536-AD63-103097C80FF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A0-4536-AD63-103097C80FF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0-4536-AD63-103097C80FF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0-4536-AD63-103097C80FF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0-4536-AD63-103097C80FF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0-4536-AD63-103097C80FF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7.5</c:v>
                </c:pt>
                <c:pt idx="16">
                  <c:v>7.1</c:v>
                </c:pt>
                <c:pt idx="24">
                  <c:v>6.5</c:v>
                </c:pt>
                <c:pt idx="32">
                  <c:v>6.3</c:v>
                </c:pt>
              </c:numCache>
            </c:numRef>
          </c:xVal>
          <c:yVal>
            <c:numRef>
              <c:f>公会計指標分析・財政指標組合せ分析表!$BP$73:$DC$73</c:f>
              <c:numCache>
                <c:formatCode>#,##0.0;"▲ "#,##0.0</c:formatCode>
                <c:ptCount val="40"/>
                <c:pt idx="0">
                  <c:v>43.3</c:v>
                </c:pt>
                <c:pt idx="8">
                  <c:v>31.4</c:v>
                </c:pt>
                <c:pt idx="16">
                  <c:v>36.6</c:v>
                </c:pt>
                <c:pt idx="24">
                  <c:v>30</c:v>
                </c:pt>
                <c:pt idx="32">
                  <c:v>12.8</c:v>
                </c:pt>
              </c:numCache>
            </c:numRef>
          </c:yVal>
          <c:smooth val="0"/>
          <c:extLst>
            <c:ext xmlns:c16="http://schemas.microsoft.com/office/drawing/2014/chart" uri="{C3380CC4-5D6E-409C-BE32-E72D297353CC}">
              <c16:uniqueId val="{00000009-D2A0-4536-AD63-103097C80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2A0-4536-AD63-103097C80FF6}"/>
              </c:ext>
            </c:extLst>
          </c:dPt>
          <c:dPt>
            <c:idx val="1"/>
            <c:bubble3D val="0"/>
            <c:extLst>
              <c:ext xmlns:c16="http://schemas.microsoft.com/office/drawing/2014/chart" uri="{C3380CC4-5D6E-409C-BE32-E72D297353CC}">
                <c16:uniqueId val="{0000000B-D2A0-4536-AD63-103097C80FF6}"/>
              </c:ext>
            </c:extLst>
          </c:dPt>
          <c:dPt>
            <c:idx val="2"/>
            <c:bubble3D val="0"/>
            <c:extLst>
              <c:ext xmlns:c16="http://schemas.microsoft.com/office/drawing/2014/chart" uri="{C3380CC4-5D6E-409C-BE32-E72D297353CC}">
                <c16:uniqueId val="{0000000C-D2A0-4536-AD63-103097C80FF6}"/>
              </c:ext>
            </c:extLst>
          </c:dPt>
          <c:dPt>
            <c:idx val="3"/>
            <c:bubble3D val="0"/>
            <c:extLst>
              <c:ext xmlns:c16="http://schemas.microsoft.com/office/drawing/2014/chart" uri="{C3380CC4-5D6E-409C-BE32-E72D297353CC}">
                <c16:uniqueId val="{0000000D-D2A0-4536-AD63-103097C80FF6}"/>
              </c:ext>
            </c:extLst>
          </c:dPt>
          <c:dPt>
            <c:idx val="4"/>
            <c:bubble3D val="0"/>
            <c:extLst>
              <c:ext xmlns:c16="http://schemas.microsoft.com/office/drawing/2014/chart" uri="{C3380CC4-5D6E-409C-BE32-E72D297353CC}">
                <c16:uniqueId val="{0000000E-D2A0-4536-AD63-103097C80FF6}"/>
              </c:ext>
            </c:extLst>
          </c:dPt>
          <c:dPt>
            <c:idx val="8"/>
            <c:bubble3D val="0"/>
            <c:extLst>
              <c:ext xmlns:c16="http://schemas.microsoft.com/office/drawing/2014/chart" uri="{C3380CC4-5D6E-409C-BE32-E72D297353CC}">
                <c16:uniqueId val="{0000000F-D2A0-4536-AD63-103097C80FF6}"/>
              </c:ext>
            </c:extLst>
          </c:dPt>
          <c:dPt>
            <c:idx val="16"/>
            <c:bubble3D val="0"/>
            <c:extLst>
              <c:ext xmlns:c16="http://schemas.microsoft.com/office/drawing/2014/chart" uri="{C3380CC4-5D6E-409C-BE32-E72D297353CC}">
                <c16:uniqueId val="{00000010-D2A0-4536-AD63-103097C80FF6}"/>
              </c:ext>
            </c:extLst>
          </c:dPt>
          <c:dPt>
            <c:idx val="24"/>
            <c:bubble3D val="0"/>
            <c:extLst>
              <c:ext xmlns:c16="http://schemas.microsoft.com/office/drawing/2014/chart" uri="{C3380CC4-5D6E-409C-BE32-E72D297353CC}">
                <c16:uniqueId val="{00000011-D2A0-4536-AD63-103097C80FF6}"/>
              </c:ext>
            </c:extLst>
          </c:dPt>
          <c:dPt>
            <c:idx val="32"/>
            <c:bubble3D val="0"/>
            <c:extLst>
              <c:ext xmlns:c16="http://schemas.microsoft.com/office/drawing/2014/chart" uri="{C3380CC4-5D6E-409C-BE32-E72D297353CC}">
                <c16:uniqueId val="{00000012-D2A0-4536-AD63-103097C80FF6}"/>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0-4536-AD63-103097C80FF6}"/>
                </c:ext>
              </c:extLst>
            </c:dLbl>
            <c:dLbl>
              <c:idx val="1"/>
              <c:delete val="1"/>
              <c:extLst>
                <c:ext xmlns:c15="http://schemas.microsoft.com/office/drawing/2012/chart" uri="{CE6537A1-D6FC-4f65-9D91-7224C49458BB}"/>
                <c:ext xmlns:c16="http://schemas.microsoft.com/office/drawing/2014/chart" uri="{C3380CC4-5D6E-409C-BE32-E72D297353CC}">
                  <c16:uniqueId val="{0000000B-D2A0-4536-AD63-103097C80FF6}"/>
                </c:ext>
              </c:extLst>
            </c:dLbl>
            <c:dLbl>
              <c:idx val="2"/>
              <c:delete val="1"/>
              <c:extLst>
                <c:ext xmlns:c15="http://schemas.microsoft.com/office/drawing/2012/chart" uri="{CE6537A1-D6FC-4f65-9D91-7224C49458BB}"/>
                <c:ext xmlns:c16="http://schemas.microsoft.com/office/drawing/2014/chart" uri="{C3380CC4-5D6E-409C-BE32-E72D297353CC}">
                  <c16:uniqueId val="{0000000C-D2A0-4536-AD63-103097C80FF6}"/>
                </c:ext>
              </c:extLst>
            </c:dLbl>
            <c:dLbl>
              <c:idx val="3"/>
              <c:delete val="1"/>
              <c:extLst>
                <c:ext xmlns:c15="http://schemas.microsoft.com/office/drawing/2012/chart" uri="{CE6537A1-D6FC-4f65-9D91-7224C49458BB}"/>
                <c:ext xmlns:c16="http://schemas.microsoft.com/office/drawing/2014/chart" uri="{C3380CC4-5D6E-409C-BE32-E72D297353CC}">
                  <c16:uniqueId val="{0000000D-D2A0-4536-AD63-103097C80FF6}"/>
                </c:ext>
              </c:extLst>
            </c:dLbl>
            <c:dLbl>
              <c:idx val="4"/>
              <c:delete val="1"/>
              <c:extLst>
                <c:ext xmlns:c15="http://schemas.microsoft.com/office/drawing/2012/chart" uri="{CE6537A1-D6FC-4f65-9D91-7224C49458BB}"/>
                <c:ext xmlns:c16="http://schemas.microsoft.com/office/drawing/2014/chart" uri="{C3380CC4-5D6E-409C-BE32-E72D297353CC}">
                  <c16:uniqueId val="{0000000E-D2A0-4536-AD63-103097C80FF6}"/>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0-4536-AD63-103097C80FF6}"/>
                </c:ext>
              </c:extLst>
            </c:dLbl>
            <c:dLbl>
              <c:idx val="16"/>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0-4536-AD63-103097C80FF6}"/>
                </c:ext>
              </c:extLst>
            </c:dLbl>
            <c:dLbl>
              <c:idx val="24"/>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0-4536-AD63-103097C80FF6}"/>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0-4536-AD63-103097C80FF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D2A0-4536-AD63-103097C80FF6}"/>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9436252067"/>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0550"/>
    <xdr:sp macro="" textlink="">
      <xdr:nvSpPr>
        <xdr:cNvPr id="35" name="テキスト ボックス 34"/>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全国平均を上回る高齢化（令和3年末高齢化率34.8％）に伴う生産年齢人口の減少による個人市民税の減収や、長引く景気低迷による法人市民税の減収傾向により、平成21年度以降低下しており、類似団体平均を下回っている。令和3年度はこれらの要因に加え、普通交付税の再算定が行われ、基準財政需要額が大きく増となった、という一過性の要因も加わり、前年度と比較して0.03ポイント低下した。</a:t>
          </a:r>
        </a:p>
        <a:p>
          <a:r>
            <a:rPr kumimoji="1" lang="ja-JP" altLang="en-US" sz="1000">
              <a:latin typeface="ＭＳ Ｐゴシック"/>
              <a:ea typeface="ＭＳ Ｐゴシック"/>
            </a:rPr>
            <a:t>　今後は行政経営改革プランに基づき、市税収納率の向上（現年度課税：5年間で0.3％向上、過年度課税：5年間で0.4％向上）、市有財産の処分、新たな財源の確保に取り組み、歳入の確保に努めるとともに、歳出の抑制に努め、収支均衡型の財政構造への転換を図り、持続可能な財政構造の構築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6" name="テキスト ボックス 55"/>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8" name="テキスト ボックス 57"/>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27940</xdr:rowOff>
    </xdr:to>
    <xdr:cxnSp macro="">
      <xdr:nvCxnSpPr>
        <xdr:cNvPr id="66" name="直線コネクタ 65"/>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1460"/>
    <xdr:sp macro="" textlink="">
      <xdr:nvSpPr>
        <xdr:cNvPr id="69" name="財政力最大値テキスト"/>
        <xdr:cNvSpPr txBox="1"/>
      </xdr:nvSpPr>
      <xdr:spPr>
        <a:xfrm>
          <a:off x="5041900" y="60559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8890</xdr:rowOff>
    </xdr:from>
    <xdr:to>
      <xdr:col>23</xdr:col>
      <xdr:colOff>133350</xdr:colOff>
      <xdr:row>43</xdr:row>
      <xdr:rowOff>60960</xdr:rowOff>
    </xdr:to>
    <xdr:cxnSp macro="">
      <xdr:nvCxnSpPr>
        <xdr:cNvPr id="71" name="直線コネクタ 70"/>
        <xdr:cNvCxnSpPr/>
      </xdr:nvCxnSpPr>
      <xdr:spPr>
        <a:xfrm>
          <a:off x="4114800" y="73812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2000" cy="251460"/>
    <xdr:sp macro="" textlink="">
      <xdr:nvSpPr>
        <xdr:cNvPr id="72" name="財政力平均値テキスト"/>
        <xdr:cNvSpPr txBox="1"/>
      </xdr:nvSpPr>
      <xdr:spPr>
        <a:xfrm>
          <a:off x="5041900" y="70034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163195</xdr:rowOff>
    </xdr:from>
    <xdr:to>
      <xdr:col>19</xdr:col>
      <xdr:colOff>133350</xdr:colOff>
      <xdr:row>43</xdr:row>
      <xdr:rowOff>8890</xdr:rowOff>
    </xdr:to>
    <xdr:cxnSp macro="">
      <xdr:nvCxnSpPr>
        <xdr:cNvPr id="74" name="直線コネクタ 73"/>
        <xdr:cNvCxnSpPr/>
      </xdr:nvCxnSpPr>
      <xdr:spPr>
        <a:xfrm>
          <a:off x="3225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94615</xdr:rowOff>
    </xdr:from>
    <xdr:to>
      <xdr:col>19</xdr:col>
      <xdr:colOff>184150</xdr:colOff>
      <xdr:row>42</xdr:row>
      <xdr:rowOff>24765</xdr:rowOff>
    </xdr:to>
    <xdr:sp macro="" textlink="">
      <xdr:nvSpPr>
        <xdr:cNvPr id="75" name="フローチャート: 判断 74"/>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34925</xdr:rowOff>
    </xdr:from>
    <xdr:ext cx="736600" cy="259080"/>
    <xdr:sp macro="" textlink="">
      <xdr:nvSpPr>
        <xdr:cNvPr id="76" name="テキスト ボックス 75"/>
        <xdr:cNvSpPr txBox="1"/>
      </xdr:nvSpPr>
      <xdr:spPr>
        <a:xfrm>
          <a:off x="3733800" y="6892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163195</xdr:rowOff>
    </xdr:to>
    <xdr:cxnSp macro="">
      <xdr:nvCxnSpPr>
        <xdr:cNvPr id="77" name="直線コネクタ 76"/>
        <xdr:cNvCxnSpPr/>
      </xdr:nvCxnSpPr>
      <xdr:spPr>
        <a:xfrm>
          <a:off x="2336800" y="73469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111760</xdr:rowOff>
    </xdr:from>
    <xdr:to>
      <xdr:col>11</xdr:col>
      <xdr:colOff>31750</xdr:colOff>
      <xdr:row>42</xdr:row>
      <xdr:rowOff>146050</xdr:rowOff>
    </xdr:to>
    <xdr:cxnSp macro="">
      <xdr:nvCxnSpPr>
        <xdr:cNvPr id="80" name="直線コネクタ 79"/>
        <xdr:cNvCxnSpPr/>
      </xdr:nvCxnSpPr>
      <xdr:spPr>
        <a:xfrm>
          <a:off x="1447800" y="7312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2000" cy="251460"/>
    <xdr:sp macro="" textlink="">
      <xdr:nvSpPr>
        <xdr:cNvPr id="84" name="テキスト ボックス 83"/>
        <xdr:cNvSpPr txBox="1"/>
      </xdr:nvSpPr>
      <xdr:spPr>
        <a:xfrm>
          <a:off x="1066800" y="6910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xdr:rowOff>
    </xdr:from>
    <xdr:to>
      <xdr:col>23</xdr:col>
      <xdr:colOff>184150</xdr:colOff>
      <xdr:row>43</xdr:row>
      <xdr:rowOff>111760</xdr:rowOff>
    </xdr:to>
    <xdr:sp macro="" textlink="">
      <xdr:nvSpPr>
        <xdr:cNvPr id="90" name="楕円 89"/>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153670</xdr:rowOff>
    </xdr:from>
    <xdr:ext cx="762000" cy="259080"/>
    <xdr:sp macro="" textlink="">
      <xdr:nvSpPr>
        <xdr:cNvPr id="91"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129540</xdr:rowOff>
    </xdr:from>
    <xdr:to>
      <xdr:col>19</xdr:col>
      <xdr:colOff>184150</xdr:colOff>
      <xdr:row>43</xdr:row>
      <xdr:rowOff>59690</xdr:rowOff>
    </xdr:to>
    <xdr:sp macro="" textlink="">
      <xdr:nvSpPr>
        <xdr:cNvPr id="92" name="楕円 91"/>
        <xdr:cNvSpPr/>
      </xdr:nvSpPr>
      <xdr:spPr>
        <a:xfrm>
          <a:off x="4064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44450</xdr:rowOff>
    </xdr:from>
    <xdr:ext cx="736600" cy="259080"/>
    <xdr:sp macro="" textlink="">
      <xdr:nvSpPr>
        <xdr:cNvPr id="93" name="テキスト ボックス 92"/>
        <xdr:cNvSpPr txBox="1"/>
      </xdr:nvSpPr>
      <xdr:spPr>
        <a:xfrm>
          <a:off x="3733800"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112395</xdr:rowOff>
    </xdr:from>
    <xdr:to>
      <xdr:col>15</xdr:col>
      <xdr:colOff>133350</xdr:colOff>
      <xdr:row>43</xdr:row>
      <xdr:rowOff>42545</xdr:rowOff>
    </xdr:to>
    <xdr:sp macro="" textlink="">
      <xdr:nvSpPr>
        <xdr:cNvPr id="94" name="楕円 93"/>
        <xdr:cNvSpPr/>
      </xdr:nvSpPr>
      <xdr:spPr>
        <a:xfrm>
          <a:off x="3175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27305</xdr:rowOff>
    </xdr:from>
    <xdr:ext cx="762000" cy="259080"/>
    <xdr:sp macro="" textlink="">
      <xdr:nvSpPr>
        <xdr:cNvPr id="95" name="テキスト ボックス 94"/>
        <xdr:cNvSpPr txBox="1"/>
      </xdr:nvSpPr>
      <xdr:spPr>
        <a:xfrm>
          <a:off x="2844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97" name="テキスト ボックス 96"/>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60960</xdr:rowOff>
    </xdr:from>
    <xdr:to>
      <xdr:col>7</xdr:col>
      <xdr:colOff>31750</xdr:colOff>
      <xdr:row>42</xdr:row>
      <xdr:rowOff>162560</xdr:rowOff>
    </xdr:to>
    <xdr:sp macro="" textlink="">
      <xdr:nvSpPr>
        <xdr:cNvPr id="98" name="楕円 97"/>
        <xdr:cNvSpPr/>
      </xdr:nvSpPr>
      <xdr:spPr>
        <a:xfrm>
          <a:off x="1397000" y="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147320</xdr:rowOff>
    </xdr:from>
    <xdr:ext cx="762000" cy="259080"/>
    <xdr:sp macro="" textlink="">
      <xdr:nvSpPr>
        <xdr:cNvPr id="99" name="テキスト ボックス 98"/>
        <xdr:cNvSpPr txBox="1"/>
      </xdr:nvSpPr>
      <xdr:spPr>
        <a:xfrm>
          <a:off x="1066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2" name="テキスト ボックス 101"/>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扶助費の増により経常経費充当一般財源全体で約4.3億円の増となった一方で、普通交付税の再算定が行われたことにより普通交付税が約14.8億円の増、臨時財政対策債が約4.6億円の増となったほか、市内大手企業の業績回復等により法人市民税が約3.6億円の増となり、経常一般財源等が全体で約22.5億円増となった。</a:t>
          </a:r>
        </a:p>
        <a:p>
          <a:r>
            <a:rPr kumimoji="1" lang="ja-JP" altLang="en-US" sz="1000">
              <a:latin typeface="ＭＳ Ｐゴシック"/>
              <a:ea typeface="ＭＳ Ｐゴシック"/>
            </a:rPr>
            <a:t>　経常経費充当一般財源の増額幅以上に、経常一般財源等が増となったため、経常収支比率は6.7ポイントと大きく改善したが、普通交付税の再算定等、全国的な要因によるものであることから、引き続き類似団体平均を上回っている。</a:t>
          </a:r>
        </a:p>
        <a:p>
          <a:r>
            <a:rPr kumimoji="1" lang="ja-JP" altLang="en-US" sz="1000">
              <a:latin typeface="ＭＳ Ｐゴシック"/>
              <a:ea typeface="ＭＳ Ｐゴシック"/>
            </a:rPr>
            <a:t>　今後は、市税全体における収納率の向上や滞納の解消、事業の見直し等による効率的な財政運営により、経常収支比率の改善に努める。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3" name="テキスト ボックス 122"/>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5" name="テキスト ボックス 124"/>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67</xdr:row>
      <xdr:rowOff>71755</xdr:rowOff>
    </xdr:to>
    <xdr:cxnSp macro="">
      <xdr:nvCxnSpPr>
        <xdr:cNvPr id="129" name="直線コネクタ 128"/>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1460"/>
    <xdr:sp macro="" textlink="">
      <xdr:nvSpPr>
        <xdr:cNvPr id="130" name="財政構造の弾力性最小値テキスト"/>
        <xdr:cNvSpPr txBox="1"/>
      </xdr:nvSpPr>
      <xdr:spPr>
        <a:xfrm>
          <a:off x="5041900" y="11530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31" name="直線コネクタ 130"/>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32"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33" name="直線コネクタ 132"/>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149225</xdr:rowOff>
    </xdr:from>
    <xdr:to>
      <xdr:col>23</xdr:col>
      <xdr:colOff>133350</xdr:colOff>
      <xdr:row>66</xdr:row>
      <xdr:rowOff>1905</xdr:rowOff>
    </xdr:to>
    <xdr:cxnSp macro="">
      <xdr:nvCxnSpPr>
        <xdr:cNvPr id="134" name="直線コネクタ 133"/>
        <xdr:cNvCxnSpPr/>
      </xdr:nvCxnSpPr>
      <xdr:spPr>
        <a:xfrm flipV="1">
          <a:off x="4114800" y="10779125"/>
          <a:ext cx="8382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98425</xdr:rowOff>
    </xdr:from>
    <xdr:ext cx="762000" cy="251460"/>
    <xdr:sp macro="" textlink="">
      <xdr:nvSpPr>
        <xdr:cNvPr id="135" name="財政構造の弾力性平均値テキスト"/>
        <xdr:cNvSpPr txBox="1"/>
      </xdr:nvSpPr>
      <xdr:spPr>
        <a:xfrm>
          <a:off x="5041900" y="1055687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36" name="フローチャート: 判断 135"/>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1905</xdr:rowOff>
    </xdr:from>
    <xdr:to>
      <xdr:col>19</xdr:col>
      <xdr:colOff>133350</xdr:colOff>
      <xdr:row>66</xdr:row>
      <xdr:rowOff>50165</xdr:rowOff>
    </xdr:to>
    <xdr:cxnSp macro="">
      <xdr:nvCxnSpPr>
        <xdr:cNvPr id="137" name="直線コネクタ 136"/>
        <xdr:cNvCxnSpPr/>
      </xdr:nvCxnSpPr>
      <xdr:spPr>
        <a:xfrm flipV="1">
          <a:off x="3225800" y="113176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25400</xdr:rowOff>
    </xdr:from>
    <xdr:ext cx="736600" cy="259080"/>
    <xdr:sp macro="" textlink="">
      <xdr:nvSpPr>
        <xdr:cNvPr id="139" name="テキスト ボックス 138"/>
        <xdr:cNvSpPr txBox="1"/>
      </xdr:nvSpPr>
      <xdr:spPr>
        <a:xfrm>
          <a:off x="3733800" y="1082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133350</xdr:rowOff>
    </xdr:from>
    <xdr:to>
      <xdr:col>15</xdr:col>
      <xdr:colOff>82550</xdr:colOff>
      <xdr:row>66</xdr:row>
      <xdr:rowOff>50165</xdr:rowOff>
    </xdr:to>
    <xdr:cxnSp macro="">
      <xdr:nvCxnSpPr>
        <xdr:cNvPr id="140" name="直線コネクタ 139"/>
        <xdr:cNvCxnSpPr/>
      </xdr:nvCxnSpPr>
      <xdr:spPr>
        <a:xfrm>
          <a:off x="2336800" y="112776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41" name="フローチャート: 判断 140"/>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57785</xdr:rowOff>
    </xdr:from>
    <xdr:ext cx="762000" cy="259080"/>
    <xdr:sp macro="" textlink="">
      <xdr:nvSpPr>
        <xdr:cNvPr id="142" name="テキスト ボックス 141"/>
        <xdr:cNvSpPr txBox="1"/>
      </xdr:nvSpPr>
      <xdr:spPr>
        <a:xfrm>
          <a:off x="2844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71755</xdr:rowOff>
    </xdr:from>
    <xdr:to>
      <xdr:col>11</xdr:col>
      <xdr:colOff>31750</xdr:colOff>
      <xdr:row>65</xdr:row>
      <xdr:rowOff>133350</xdr:rowOff>
    </xdr:to>
    <xdr:cxnSp macro="">
      <xdr:nvCxnSpPr>
        <xdr:cNvPr id="143" name="直線コネクタ 142"/>
        <xdr:cNvCxnSpPr/>
      </xdr:nvCxnSpPr>
      <xdr:spPr>
        <a:xfrm>
          <a:off x="1447800" y="1104455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25400</xdr:rowOff>
    </xdr:from>
    <xdr:ext cx="762000" cy="259080"/>
    <xdr:sp macro="" textlink="">
      <xdr:nvSpPr>
        <xdr:cNvPr id="145" name="テキスト ボックス 144"/>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6" name="フローチャート: 判断 145"/>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47" name="テキスト ボックス 146"/>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8" name="テキスト ボックス 147"/>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9" name="テキスト ボックス 148"/>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50" name="テキスト ボックス 149"/>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51" name="テキスト ボックス 150"/>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2" name="テキスト ボックス 151"/>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98425</xdr:rowOff>
    </xdr:from>
    <xdr:to>
      <xdr:col>23</xdr:col>
      <xdr:colOff>184150</xdr:colOff>
      <xdr:row>63</xdr:row>
      <xdr:rowOff>29210</xdr:rowOff>
    </xdr:to>
    <xdr:sp macro="" textlink="">
      <xdr:nvSpPr>
        <xdr:cNvPr id="153" name="楕円 152"/>
        <xdr:cNvSpPr/>
      </xdr:nvSpPr>
      <xdr:spPr>
        <a:xfrm>
          <a:off x="49022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70485</xdr:rowOff>
    </xdr:from>
    <xdr:ext cx="762000" cy="259080"/>
    <xdr:sp macro="" textlink="">
      <xdr:nvSpPr>
        <xdr:cNvPr id="154" name="財政構造の弾力性該当値テキスト"/>
        <xdr:cNvSpPr txBox="1"/>
      </xdr:nvSpPr>
      <xdr:spPr>
        <a:xfrm>
          <a:off x="50419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122555</xdr:rowOff>
    </xdr:from>
    <xdr:to>
      <xdr:col>19</xdr:col>
      <xdr:colOff>184150</xdr:colOff>
      <xdr:row>66</xdr:row>
      <xdr:rowOff>52705</xdr:rowOff>
    </xdr:to>
    <xdr:sp macro="" textlink="">
      <xdr:nvSpPr>
        <xdr:cNvPr id="155" name="楕円 154"/>
        <xdr:cNvSpPr/>
      </xdr:nvSpPr>
      <xdr:spPr>
        <a:xfrm>
          <a:off x="4064000"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37465</xdr:rowOff>
    </xdr:from>
    <xdr:ext cx="736600" cy="259080"/>
    <xdr:sp macro="" textlink="">
      <xdr:nvSpPr>
        <xdr:cNvPr id="156" name="テキスト ボックス 155"/>
        <xdr:cNvSpPr txBox="1"/>
      </xdr:nvSpPr>
      <xdr:spPr>
        <a:xfrm>
          <a:off x="3733800" y="11353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170815</xdr:rowOff>
    </xdr:from>
    <xdr:to>
      <xdr:col>15</xdr:col>
      <xdr:colOff>133350</xdr:colOff>
      <xdr:row>66</xdr:row>
      <xdr:rowOff>100965</xdr:rowOff>
    </xdr:to>
    <xdr:sp macro="" textlink="">
      <xdr:nvSpPr>
        <xdr:cNvPr id="157" name="楕円 156"/>
        <xdr:cNvSpPr/>
      </xdr:nvSpPr>
      <xdr:spPr>
        <a:xfrm>
          <a:off x="3175000" y="113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86360</xdr:rowOff>
    </xdr:from>
    <xdr:ext cx="762000" cy="251460"/>
    <xdr:sp macro="" textlink="">
      <xdr:nvSpPr>
        <xdr:cNvPr id="158" name="テキスト ボックス 157"/>
        <xdr:cNvSpPr txBox="1"/>
      </xdr:nvSpPr>
      <xdr:spPr>
        <a:xfrm>
          <a:off x="2844800" y="11402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168910</xdr:rowOff>
    </xdr:from>
    <xdr:ext cx="762000" cy="251460"/>
    <xdr:sp macro="" textlink="">
      <xdr:nvSpPr>
        <xdr:cNvPr id="160" name="テキスト ボックス 159"/>
        <xdr:cNvSpPr txBox="1"/>
      </xdr:nvSpPr>
      <xdr:spPr>
        <a:xfrm>
          <a:off x="1955800" y="1131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20955</xdr:rowOff>
    </xdr:from>
    <xdr:to>
      <xdr:col>7</xdr:col>
      <xdr:colOff>31750</xdr:colOff>
      <xdr:row>64</xdr:row>
      <xdr:rowOff>122555</xdr:rowOff>
    </xdr:to>
    <xdr:sp macro="" textlink="">
      <xdr:nvSpPr>
        <xdr:cNvPr id="161" name="楕円 160"/>
        <xdr:cNvSpPr/>
      </xdr:nvSpPr>
      <xdr:spPr>
        <a:xfrm>
          <a:off x="1397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132715</xdr:rowOff>
    </xdr:from>
    <xdr:ext cx="762000" cy="251460"/>
    <xdr:sp macro="" textlink="">
      <xdr:nvSpPr>
        <xdr:cNvPr id="162" name="テキスト ボックス 161"/>
        <xdr:cNvSpPr txBox="1"/>
      </xdr:nvSpPr>
      <xdr:spPr>
        <a:xfrm>
          <a:off x="1066800" y="10762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5" name="テキスト ボックス 164"/>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[127,898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令和3年度における人口一人当たりの人件費・物件費等は前年度比9,567円の増となり、類似団体平均に比べ若干高くなっている。</a:t>
          </a:r>
        </a:p>
        <a:p>
          <a:r>
            <a:rPr kumimoji="1" lang="ja-JP" altLang="en-US" sz="1000">
              <a:latin typeface="ＭＳ Ｐゴシック"/>
              <a:ea typeface="ＭＳ Ｐゴシック"/>
            </a:rPr>
            <a:t>　その主な要因は、人件費において、</a:t>
          </a:r>
          <a:r>
            <a:rPr kumimoji="1" lang="ja-JP" altLang="en-US" sz="1000">
              <a:solidFill>
                <a:sysClr val="windowText" lastClr="000000"/>
              </a:solidFill>
              <a:latin typeface="ＭＳ Ｐゴシック"/>
              <a:ea typeface="ＭＳ Ｐゴシック"/>
            </a:rPr>
            <a:t>退職者が減となった事に伴い退職手当組合負担金が0.8億円減となった一方、</a:t>
          </a:r>
          <a:r>
            <a:rPr kumimoji="1" lang="ja-JP" altLang="en-US" sz="1000">
              <a:latin typeface="ＭＳ Ｐゴシック"/>
              <a:ea typeface="ＭＳ Ｐゴシック"/>
            </a:rPr>
            <a:t>物件費は令和3年度に実施した新型コロナウイルスワクチン接種事業において9.35億円の増となったことや、ふるさと取手応援寄附金事業において寄附受付等業務委託料が3.2億円の増となる等、人件費の減額以上に増となったことによる。</a:t>
          </a:r>
        </a:p>
        <a:p>
          <a:r>
            <a:rPr kumimoji="1" lang="ja-JP" altLang="en-US" sz="1000">
              <a:latin typeface="ＭＳ Ｐゴシック"/>
              <a:ea typeface="ＭＳ Ｐゴシック"/>
            </a:rPr>
            <a:t>　今後は、行政経営改革プランに基づき、公共施設の民間業務委託や指定管理者制度の一般公募を進め、市場の競争原理による経費の縮減を図るとともに、適正な給与水準の維持に努める。</a:t>
          </a:r>
        </a:p>
      </xdr:txBody>
    </xdr:sp>
    <xdr:clientData/>
  </xdr:twoCellAnchor>
  <xdr:oneCellAnchor>
    <xdr:from>
      <xdr:col>3</xdr:col>
      <xdr:colOff>95250</xdr:colOff>
      <xdr:row>77</xdr:row>
      <xdr:rowOff>6350</xdr:rowOff>
    </xdr:from>
    <xdr:ext cx="349885" cy="217805"/>
    <xdr:sp macro="" textlink="">
      <xdr:nvSpPr>
        <xdr:cNvPr id="176" name="テキスト ボックス 175"/>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80" name="テキスト ボックス 179"/>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2" name="テキスト ボックス 181"/>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2" name="テキスト ボックス 191"/>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90</xdr:row>
      <xdr:rowOff>76200</xdr:rowOff>
    </xdr:to>
    <xdr:cxnSp macro="">
      <xdr:nvCxnSpPr>
        <xdr:cNvPr id="194" name="直線コネクタ 193"/>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48260</xdr:rowOff>
    </xdr:from>
    <xdr:ext cx="762000" cy="259080"/>
    <xdr:sp macro="" textlink="">
      <xdr:nvSpPr>
        <xdr:cNvPr id="195" name="人件費・物件費等の状況最小値テキスト"/>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76200</xdr:rowOff>
    </xdr:from>
    <xdr:to>
      <xdr:col>24</xdr:col>
      <xdr:colOff>12700</xdr:colOff>
      <xdr:row>90</xdr:row>
      <xdr:rowOff>76200</xdr:rowOff>
    </xdr:to>
    <xdr:cxnSp macro="">
      <xdr:nvCxnSpPr>
        <xdr:cNvPr id="196" name="直線コネクタ 195"/>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xdr:rowOff>
    </xdr:from>
    <xdr:ext cx="762000" cy="258445"/>
    <xdr:sp macro="" textlink="">
      <xdr:nvSpPr>
        <xdr:cNvPr id="197" name="人件費・物件費等の状況最大値テキスト"/>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8" name="直線コネクタ 197"/>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1905</xdr:rowOff>
    </xdr:from>
    <xdr:to>
      <xdr:col>23</xdr:col>
      <xdr:colOff>133350</xdr:colOff>
      <xdr:row>84</xdr:row>
      <xdr:rowOff>167005</xdr:rowOff>
    </xdr:to>
    <xdr:cxnSp macro="">
      <xdr:nvCxnSpPr>
        <xdr:cNvPr id="199" name="直線コネクタ 198"/>
        <xdr:cNvCxnSpPr/>
      </xdr:nvCxnSpPr>
      <xdr:spPr>
        <a:xfrm>
          <a:off x="4114800" y="14403705"/>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123190</xdr:rowOff>
    </xdr:from>
    <xdr:ext cx="762000" cy="251460"/>
    <xdr:sp macro="" textlink="">
      <xdr:nvSpPr>
        <xdr:cNvPr id="200" name="人件費・物件費等の状況平均値テキスト"/>
        <xdr:cNvSpPr txBox="1"/>
      </xdr:nvSpPr>
      <xdr:spPr>
        <a:xfrm>
          <a:off x="5041900" y="143535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106680</xdr:rowOff>
    </xdr:from>
    <xdr:to>
      <xdr:col>23</xdr:col>
      <xdr:colOff>184150</xdr:colOff>
      <xdr:row>85</xdr:row>
      <xdr:rowOff>36830</xdr:rowOff>
    </xdr:to>
    <xdr:sp macro="" textlink="">
      <xdr:nvSpPr>
        <xdr:cNvPr id="201" name="フローチャート: 判断 200"/>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65405</xdr:rowOff>
    </xdr:from>
    <xdr:to>
      <xdr:col>19</xdr:col>
      <xdr:colOff>133350</xdr:colOff>
      <xdr:row>84</xdr:row>
      <xdr:rowOff>1905</xdr:rowOff>
    </xdr:to>
    <xdr:cxnSp macro="">
      <xdr:nvCxnSpPr>
        <xdr:cNvPr id="202" name="直線コネクタ 201"/>
        <xdr:cNvCxnSpPr/>
      </xdr:nvCxnSpPr>
      <xdr:spPr>
        <a:xfrm>
          <a:off x="3225800" y="1429575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147320</xdr:rowOff>
    </xdr:from>
    <xdr:to>
      <xdr:col>19</xdr:col>
      <xdr:colOff>184150</xdr:colOff>
      <xdr:row>84</xdr:row>
      <xdr:rowOff>77470</xdr:rowOff>
    </xdr:to>
    <xdr:sp macro="" textlink="">
      <xdr:nvSpPr>
        <xdr:cNvPr id="203" name="フローチャート: 判断 202"/>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62230</xdr:rowOff>
    </xdr:from>
    <xdr:ext cx="736600" cy="259080"/>
    <xdr:sp macro="" textlink="">
      <xdr:nvSpPr>
        <xdr:cNvPr id="204" name="テキスト ボックス 203"/>
        <xdr:cNvSpPr txBox="1"/>
      </xdr:nvSpPr>
      <xdr:spPr>
        <a:xfrm>
          <a:off x="3733800" y="1446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19685</xdr:rowOff>
    </xdr:from>
    <xdr:to>
      <xdr:col>15</xdr:col>
      <xdr:colOff>82550</xdr:colOff>
      <xdr:row>83</xdr:row>
      <xdr:rowOff>65405</xdr:rowOff>
    </xdr:to>
    <xdr:cxnSp macro="">
      <xdr:nvCxnSpPr>
        <xdr:cNvPr id="205" name="直線コネクタ 204"/>
        <xdr:cNvCxnSpPr/>
      </xdr:nvCxnSpPr>
      <xdr:spPr>
        <a:xfrm>
          <a:off x="2336800" y="14250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36830</xdr:rowOff>
    </xdr:from>
    <xdr:to>
      <xdr:col>15</xdr:col>
      <xdr:colOff>133350</xdr:colOff>
      <xdr:row>83</xdr:row>
      <xdr:rowOff>138430</xdr:rowOff>
    </xdr:to>
    <xdr:sp macro="" textlink="">
      <xdr:nvSpPr>
        <xdr:cNvPr id="206" name="フローチャート: 判断 205"/>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123190</xdr:rowOff>
    </xdr:from>
    <xdr:ext cx="762000" cy="251460"/>
    <xdr:sp macro="" textlink="">
      <xdr:nvSpPr>
        <xdr:cNvPr id="207" name="テキスト ボックス 206"/>
        <xdr:cNvSpPr txBox="1"/>
      </xdr:nvSpPr>
      <xdr:spPr>
        <a:xfrm>
          <a:off x="2844800" y="14353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19685</xdr:rowOff>
    </xdr:from>
    <xdr:to>
      <xdr:col>11</xdr:col>
      <xdr:colOff>31750</xdr:colOff>
      <xdr:row>83</xdr:row>
      <xdr:rowOff>40640</xdr:rowOff>
    </xdr:to>
    <xdr:cxnSp macro="">
      <xdr:nvCxnSpPr>
        <xdr:cNvPr id="208" name="直線コネクタ 207"/>
        <xdr:cNvCxnSpPr/>
      </xdr:nvCxnSpPr>
      <xdr:spPr>
        <a:xfrm flipV="1">
          <a:off x="1447800" y="142500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9" name="フローチャート: 判断 208"/>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74930</xdr:rowOff>
    </xdr:from>
    <xdr:ext cx="762000" cy="251460"/>
    <xdr:sp macro="" textlink="">
      <xdr:nvSpPr>
        <xdr:cNvPr id="210" name="テキスト ボックス 209"/>
        <xdr:cNvSpPr txBox="1"/>
      </xdr:nvSpPr>
      <xdr:spPr>
        <a:xfrm>
          <a:off x="1955800" y="1430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123190</xdr:rowOff>
    </xdr:from>
    <xdr:to>
      <xdr:col>7</xdr:col>
      <xdr:colOff>31750</xdr:colOff>
      <xdr:row>83</xdr:row>
      <xdr:rowOff>53340</xdr:rowOff>
    </xdr:to>
    <xdr:sp macro="" textlink="">
      <xdr:nvSpPr>
        <xdr:cNvPr id="211" name="フローチャート: 判断 210"/>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63500</xdr:rowOff>
    </xdr:from>
    <xdr:ext cx="762000" cy="251460"/>
    <xdr:sp macro="" textlink="">
      <xdr:nvSpPr>
        <xdr:cNvPr id="212" name="テキスト ボックス 211"/>
        <xdr:cNvSpPr txBox="1"/>
      </xdr:nvSpPr>
      <xdr:spPr>
        <a:xfrm>
          <a:off x="10668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116205</xdr:rowOff>
    </xdr:from>
    <xdr:to>
      <xdr:col>23</xdr:col>
      <xdr:colOff>184150</xdr:colOff>
      <xdr:row>85</xdr:row>
      <xdr:rowOff>46355</xdr:rowOff>
    </xdr:to>
    <xdr:sp macro="" textlink="">
      <xdr:nvSpPr>
        <xdr:cNvPr id="218" name="楕円 217"/>
        <xdr:cNvSpPr/>
      </xdr:nvSpPr>
      <xdr:spPr>
        <a:xfrm>
          <a:off x="4902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88265</xdr:rowOff>
    </xdr:from>
    <xdr:ext cx="762000" cy="251460"/>
    <xdr:sp macro="" textlink="">
      <xdr:nvSpPr>
        <xdr:cNvPr id="219" name="人件費・物件費等の状況該当値テキスト"/>
        <xdr:cNvSpPr txBox="1"/>
      </xdr:nvSpPr>
      <xdr:spPr>
        <a:xfrm>
          <a:off x="5041900" y="14490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122555</xdr:rowOff>
    </xdr:from>
    <xdr:to>
      <xdr:col>19</xdr:col>
      <xdr:colOff>184150</xdr:colOff>
      <xdr:row>84</xdr:row>
      <xdr:rowOff>52705</xdr:rowOff>
    </xdr:to>
    <xdr:sp macro="" textlink="">
      <xdr:nvSpPr>
        <xdr:cNvPr id="220" name="楕円 219"/>
        <xdr:cNvSpPr/>
      </xdr:nvSpPr>
      <xdr:spPr>
        <a:xfrm>
          <a:off x="4064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63500</xdr:rowOff>
    </xdr:from>
    <xdr:ext cx="736600" cy="251460"/>
    <xdr:sp macro="" textlink="">
      <xdr:nvSpPr>
        <xdr:cNvPr id="221" name="テキスト ボックス 220"/>
        <xdr:cNvSpPr txBox="1"/>
      </xdr:nvSpPr>
      <xdr:spPr>
        <a:xfrm>
          <a:off x="3733800" y="14122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14605</xdr:rowOff>
    </xdr:from>
    <xdr:to>
      <xdr:col>15</xdr:col>
      <xdr:colOff>133350</xdr:colOff>
      <xdr:row>83</xdr:row>
      <xdr:rowOff>116205</xdr:rowOff>
    </xdr:to>
    <xdr:sp macro="" textlink="">
      <xdr:nvSpPr>
        <xdr:cNvPr id="222" name="楕円 221"/>
        <xdr:cNvSpPr/>
      </xdr:nvSpPr>
      <xdr:spPr>
        <a:xfrm>
          <a:off x="31750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126365</xdr:rowOff>
    </xdr:from>
    <xdr:ext cx="762000" cy="259080"/>
    <xdr:sp macro="" textlink="">
      <xdr:nvSpPr>
        <xdr:cNvPr id="223" name="テキスト ボックス 222"/>
        <xdr:cNvSpPr txBox="1"/>
      </xdr:nvSpPr>
      <xdr:spPr>
        <a:xfrm>
          <a:off x="2844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140335</xdr:rowOff>
    </xdr:from>
    <xdr:to>
      <xdr:col>11</xdr:col>
      <xdr:colOff>82550</xdr:colOff>
      <xdr:row>83</xdr:row>
      <xdr:rowOff>70485</xdr:rowOff>
    </xdr:to>
    <xdr:sp macro="" textlink="">
      <xdr:nvSpPr>
        <xdr:cNvPr id="224" name="楕円 223"/>
        <xdr:cNvSpPr/>
      </xdr:nvSpPr>
      <xdr:spPr>
        <a:xfrm>
          <a:off x="22860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80645</xdr:rowOff>
    </xdr:from>
    <xdr:ext cx="762000" cy="259080"/>
    <xdr:sp macro="" textlink="">
      <xdr:nvSpPr>
        <xdr:cNvPr id="225" name="テキスト ボックス 224"/>
        <xdr:cNvSpPr txBox="1"/>
      </xdr:nvSpPr>
      <xdr:spPr>
        <a:xfrm>
          <a:off x="1955800" y="1396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26" name="楕円 225"/>
        <xdr:cNvSpPr/>
      </xdr:nvSpPr>
      <xdr:spPr>
        <a:xfrm>
          <a:off x="1397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75565</xdr:rowOff>
    </xdr:from>
    <xdr:ext cx="762000" cy="251460"/>
    <xdr:sp macro="" textlink="">
      <xdr:nvSpPr>
        <xdr:cNvPr id="227" name="テキスト ボックス 226"/>
        <xdr:cNvSpPr txBox="1"/>
      </xdr:nvSpPr>
      <xdr:spPr>
        <a:xfrm>
          <a:off x="1066800" y="143059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30" name="テキスト ボックス 229"/>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類似団体平均や全国市平均を下回っていると考えられる。</a:t>
          </a:r>
        </a:p>
        <a:p>
          <a:r>
            <a:rPr kumimoji="1" lang="ja-JP" altLang="en-US" sz="1000">
              <a:latin typeface="ＭＳ Ｐゴシック"/>
              <a:ea typeface="ＭＳ Ｐゴシック"/>
            </a:rPr>
            <a:t>　また、地域手当については、国基準による支給割合16％に対し、10％に抑制して支給（平成28年度は8%、29年度以降10%で支給）している。</a:t>
          </a:r>
        </a:p>
        <a:p>
          <a:r>
            <a:rPr kumimoji="1" lang="ja-JP" altLang="en-US" sz="1000">
              <a:latin typeface="ＭＳ Ｐゴシック"/>
              <a:ea typeface="ＭＳ Ｐゴシック"/>
            </a:rPr>
            <a:t>　今後もラスパイレス指数の推移に留意しつつ、適正値の維持に努める。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1460"/>
    <xdr:sp macro="" textlink="">
      <xdr:nvSpPr>
        <xdr:cNvPr id="244" name="テキスト ボックス 243"/>
        <xdr:cNvSpPr txBox="1"/>
      </xdr:nvSpPr>
      <xdr:spPr>
        <a:xfrm>
          <a:off x="1206500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6" name="テキスト ボックス 245"/>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6" name="テキスト ボックス 255"/>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8" name="直線コネクタ 257"/>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9"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60" name="直線コネクタ 259"/>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61"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2" name="直線コネクタ 261"/>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13335</xdr:rowOff>
    </xdr:from>
    <xdr:to>
      <xdr:col>81</xdr:col>
      <xdr:colOff>44450</xdr:colOff>
      <xdr:row>84</xdr:row>
      <xdr:rowOff>13335</xdr:rowOff>
    </xdr:to>
    <xdr:cxnSp macro="">
      <xdr:nvCxnSpPr>
        <xdr:cNvPr id="263" name="直線コネクタ 262"/>
        <xdr:cNvCxnSpPr/>
      </xdr:nvCxnSpPr>
      <xdr:spPr>
        <a:xfrm>
          <a:off x="16179800" y="144151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6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167640</xdr:rowOff>
    </xdr:from>
    <xdr:to>
      <xdr:col>77</xdr:col>
      <xdr:colOff>44450</xdr:colOff>
      <xdr:row>84</xdr:row>
      <xdr:rowOff>13335</xdr:rowOff>
    </xdr:to>
    <xdr:cxnSp macro="">
      <xdr:nvCxnSpPr>
        <xdr:cNvPr id="266" name="直線コネクタ 265"/>
        <xdr:cNvCxnSpPr/>
      </xdr:nvCxnSpPr>
      <xdr:spPr>
        <a:xfrm>
          <a:off x="15290800" y="143979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7" name="フローチャート: 判断 266"/>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101600</xdr:rowOff>
    </xdr:from>
    <xdr:ext cx="736600" cy="259080"/>
    <xdr:sp macro="" textlink="">
      <xdr:nvSpPr>
        <xdr:cNvPr id="268" name="テキスト ボックス 267"/>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167640</xdr:rowOff>
    </xdr:from>
    <xdr:to>
      <xdr:col>72</xdr:col>
      <xdr:colOff>203200</xdr:colOff>
      <xdr:row>83</xdr:row>
      <xdr:rowOff>167640</xdr:rowOff>
    </xdr:to>
    <xdr:cxnSp macro="">
      <xdr:nvCxnSpPr>
        <xdr:cNvPr id="269" name="直線コネクタ 268"/>
        <xdr:cNvCxnSpPr/>
      </xdr:nvCxnSpPr>
      <xdr:spPr>
        <a:xfrm>
          <a:off x="14401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70" name="フローチャート: 判断 269"/>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71" name="テキスト ボックス 270"/>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167640</xdr:rowOff>
    </xdr:from>
    <xdr:to>
      <xdr:col>68</xdr:col>
      <xdr:colOff>152400</xdr:colOff>
      <xdr:row>83</xdr:row>
      <xdr:rowOff>167640</xdr:rowOff>
    </xdr:to>
    <xdr:cxnSp macro="">
      <xdr:nvCxnSpPr>
        <xdr:cNvPr id="272" name="直線コネクタ 271"/>
        <xdr:cNvCxnSpPr/>
      </xdr:nvCxnSpPr>
      <xdr:spPr>
        <a:xfrm>
          <a:off x="13512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3" name="フローチャート: 判断 272"/>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4" name="テキスト ボックス 273"/>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5" name="フローチャート: 判断 274"/>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6" name="テキスト ボックス 275"/>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133985</xdr:rowOff>
    </xdr:from>
    <xdr:to>
      <xdr:col>81</xdr:col>
      <xdr:colOff>95250</xdr:colOff>
      <xdr:row>84</xdr:row>
      <xdr:rowOff>64135</xdr:rowOff>
    </xdr:to>
    <xdr:sp macro="" textlink="">
      <xdr:nvSpPr>
        <xdr:cNvPr id="282" name="楕円 281"/>
        <xdr:cNvSpPr/>
      </xdr:nvSpPr>
      <xdr:spPr>
        <a:xfrm>
          <a:off x="169672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150495</xdr:rowOff>
    </xdr:from>
    <xdr:ext cx="762000" cy="259080"/>
    <xdr:sp macro="" textlink="">
      <xdr:nvSpPr>
        <xdr:cNvPr id="283" name="給与水準   （国との比較）該当値テキスト"/>
        <xdr:cNvSpPr txBox="1"/>
      </xdr:nvSpPr>
      <xdr:spPr>
        <a:xfrm>
          <a:off x="17106900" y="1420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133985</xdr:rowOff>
    </xdr:from>
    <xdr:to>
      <xdr:col>77</xdr:col>
      <xdr:colOff>95250</xdr:colOff>
      <xdr:row>84</xdr:row>
      <xdr:rowOff>64135</xdr:rowOff>
    </xdr:to>
    <xdr:sp macro="" textlink="">
      <xdr:nvSpPr>
        <xdr:cNvPr id="284" name="楕円 283"/>
        <xdr:cNvSpPr/>
      </xdr:nvSpPr>
      <xdr:spPr>
        <a:xfrm>
          <a:off x="16129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74930</xdr:rowOff>
    </xdr:from>
    <xdr:ext cx="736600" cy="251460"/>
    <xdr:sp macro="" textlink="">
      <xdr:nvSpPr>
        <xdr:cNvPr id="285" name="テキスト ボックス 284"/>
        <xdr:cNvSpPr txBox="1"/>
      </xdr:nvSpPr>
      <xdr:spPr>
        <a:xfrm>
          <a:off x="15798800" y="14133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116840</xdr:rowOff>
    </xdr:from>
    <xdr:to>
      <xdr:col>73</xdr:col>
      <xdr:colOff>44450</xdr:colOff>
      <xdr:row>84</xdr:row>
      <xdr:rowOff>46990</xdr:rowOff>
    </xdr:to>
    <xdr:sp macro="" textlink="">
      <xdr:nvSpPr>
        <xdr:cNvPr id="286" name="楕円 285"/>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57150</xdr:rowOff>
    </xdr:from>
    <xdr:ext cx="762000" cy="259080"/>
    <xdr:sp macro="" textlink="">
      <xdr:nvSpPr>
        <xdr:cNvPr id="287" name="テキスト ボックス 286"/>
        <xdr:cNvSpPr txBox="1"/>
      </xdr:nvSpPr>
      <xdr:spPr>
        <a:xfrm>
          <a:off x="14909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116840</xdr:rowOff>
    </xdr:from>
    <xdr:to>
      <xdr:col>68</xdr:col>
      <xdr:colOff>203200</xdr:colOff>
      <xdr:row>84</xdr:row>
      <xdr:rowOff>46990</xdr:rowOff>
    </xdr:to>
    <xdr:sp macro="" textlink="">
      <xdr:nvSpPr>
        <xdr:cNvPr id="288" name="楕円 287"/>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57150</xdr:rowOff>
    </xdr:from>
    <xdr:ext cx="762000" cy="259080"/>
    <xdr:sp macro="" textlink="">
      <xdr:nvSpPr>
        <xdr:cNvPr id="289" name="テキスト ボックス 288"/>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116840</xdr:rowOff>
    </xdr:from>
    <xdr:to>
      <xdr:col>64</xdr:col>
      <xdr:colOff>152400</xdr:colOff>
      <xdr:row>84</xdr:row>
      <xdr:rowOff>46990</xdr:rowOff>
    </xdr:to>
    <xdr:sp macro="" textlink="">
      <xdr:nvSpPr>
        <xdr:cNvPr id="290" name="楕円 289"/>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57150</xdr:rowOff>
    </xdr:from>
    <xdr:ext cx="762000" cy="259080"/>
    <xdr:sp macro="" textlink="">
      <xdr:nvSpPr>
        <xdr:cNvPr id="291" name="テキスト ボックス 290"/>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94" name="テキスト ボックス 293"/>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待機児童対策・子育て支援の充実のために保育士を積極的に採用していることや、消防を市単独で行っていることから、類似団体平均を上回っていると考えられる。</a:t>
          </a:r>
        </a:p>
        <a:p>
          <a:r>
            <a:rPr lang="ja-JP" altLang="en-US" sz="1000">
              <a:latin typeface="ＭＳ Ｐゴシック"/>
              <a:ea typeface="ＭＳ Ｐゴシック"/>
            </a:rPr>
            <a:t>　職員数は合併後の平成17年度には1,069人となっていたが、削減を続け、平成25年度以降は、800人未満で推移している。令和4年4月1日時点では797人となっており、前年度と比較すると1人の増となっている。</a:t>
          </a: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や、再任用制度・会計年度任用職員制度・任期付職員制度などの多様な任用制度を活用することで、</a:t>
          </a:r>
          <a:r>
            <a:rPr lang="ja-JP" altLang="en-US" sz="1000">
              <a:latin typeface="ＭＳ Ｐゴシック"/>
              <a:ea typeface="ＭＳ Ｐゴシック"/>
            </a:rPr>
            <a:t>組織の効率化、活性化、スリム化を図りながら、より適切な定員管理に努める。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7" name="テキスト ボックス 30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15" name="テキスト ボックス 314"/>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7" name="テキスト ボックス 316"/>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163195</xdr:rowOff>
    </xdr:to>
    <xdr:cxnSp macro="">
      <xdr:nvCxnSpPr>
        <xdr:cNvPr id="321" name="直線コネクタ 320"/>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51460"/>
    <xdr:sp macro="" textlink="">
      <xdr:nvSpPr>
        <xdr:cNvPr id="322" name="定員管理の状況最小値テキスト"/>
        <xdr:cNvSpPr txBox="1"/>
      </xdr:nvSpPr>
      <xdr:spPr>
        <a:xfrm>
          <a:off x="17106900" y="114509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23" name="直線コネクタ 322"/>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4"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5" name="直線コネクタ 324"/>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55245</xdr:rowOff>
    </xdr:to>
    <xdr:cxnSp macro="">
      <xdr:nvCxnSpPr>
        <xdr:cNvPr id="326" name="直線コネクタ 325"/>
        <xdr:cNvCxnSpPr/>
      </xdr:nvCxnSpPr>
      <xdr:spPr>
        <a:xfrm>
          <a:off x="16179800" y="110121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151130</xdr:rowOff>
    </xdr:from>
    <xdr:ext cx="762000" cy="259080"/>
    <xdr:sp macro="" textlink="">
      <xdr:nvSpPr>
        <xdr:cNvPr id="327" name="定員管理の状況平均値テキスト"/>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134620</xdr:rowOff>
    </xdr:from>
    <xdr:to>
      <xdr:col>81</xdr:col>
      <xdr:colOff>95250</xdr:colOff>
      <xdr:row>63</xdr:row>
      <xdr:rowOff>64770</xdr:rowOff>
    </xdr:to>
    <xdr:sp macro="" textlink="">
      <xdr:nvSpPr>
        <xdr:cNvPr id="328" name="フローチャート: 判断 327"/>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20955</xdr:rowOff>
    </xdr:from>
    <xdr:to>
      <xdr:col>77</xdr:col>
      <xdr:colOff>44450</xdr:colOff>
      <xdr:row>64</xdr:row>
      <xdr:rowOff>39370</xdr:rowOff>
    </xdr:to>
    <xdr:cxnSp macro="">
      <xdr:nvCxnSpPr>
        <xdr:cNvPr id="329" name="直線コネクタ 328"/>
        <xdr:cNvCxnSpPr/>
      </xdr:nvCxnSpPr>
      <xdr:spPr>
        <a:xfrm>
          <a:off x="15290800" y="10993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51460"/>
    <xdr:sp macro="" textlink="">
      <xdr:nvSpPr>
        <xdr:cNvPr id="331" name="テキスト ボックス 330"/>
        <xdr:cNvSpPr txBox="1"/>
      </xdr:nvSpPr>
      <xdr:spPr>
        <a:xfrm>
          <a:off x="15798800" y="105251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20955</xdr:rowOff>
    </xdr:from>
    <xdr:to>
      <xdr:col>72</xdr:col>
      <xdr:colOff>203200</xdr:colOff>
      <xdr:row>64</xdr:row>
      <xdr:rowOff>25400</xdr:rowOff>
    </xdr:to>
    <xdr:cxnSp macro="">
      <xdr:nvCxnSpPr>
        <xdr:cNvPr id="332" name="直線コネクタ 331"/>
        <xdr:cNvCxnSpPr/>
      </xdr:nvCxnSpPr>
      <xdr:spPr>
        <a:xfrm flipV="1">
          <a:off x="14401800" y="10993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124460</xdr:rowOff>
    </xdr:from>
    <xdr:to>
      <xdr:col>73</xdr:col>
      <xdr:colOff>44450</xdr:colOff>
      <xdr:row>63</xdr:row>
      <xdr:rowOff>54610</xdr:rowOff>
    </xdr:to>
    <xdr:sp macro="" textlink="">
      <xdr:nvSpPr>
        <xdr:cNvPr id="333" name="フローチャート: 判断 332"/>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64770</xdr:rowOff>
    </xdr:from>
    <xdr:ext cx="762000" cy="251460"/>
    <xdr:sp macro="" textlink="">
      <xdr:nvSpPr>
        <xdr:cNvPr id="334" name="テキスト ボックス 333"/>
        <xdr:cNvSpPr txBox="1"/>
      </xdr:nvSpPr>
      <xdr:spPr>
        <a:xfrm>
          <a:off x="14909800" y="10523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25400</xdr:rowOff>
    </xdr:from>
    <xdr:to>
      <xdr:col>68</xdr:col>
      <xdr:colOff>152400</xdr:colOff>
      <xdr:row>64</xdr:row>
      <xdr:rowOff>27305</xdr:rowOff>
    </xdr:to>
    <xdr:cxnSp macro="">
      <xdr:nvCxnSpPr>
        <xdr:cNvPr id="335" name="直線コネクタ 334"/>
        <xdr:cNvCxnSpPr/>
      </xdr:nvCxnSpPr>
      <xdr:spPr>
        <a:xfrm flipV="1">
          <a:off x="13512800" y="1099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1460"/>
    <xdr:sp macro="" textlink="">
      <xdr:nvSpPr>
        <xdr:cNvPr id="337" name="テキスト ボックス 336"/>
        <xdr:cNvSpPr txBox="1"/>
      </xdr:nvSpPr>
      <xdr:spPr>
        <a:xfrm>
          <a:off x="14020800" y="10513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8" name="フローチャート: 判断 337"/>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9" name="テキスト ボックス 338"/>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40" name="テキスト ボックス 339"/>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41" name="テキスト ボックス 340"/>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42" name="テキスト ボックス 341"/>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43" name="テキスト ボックス 342"/>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44" name="テキスト ボックス 343"/>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4445</xdr:rowOff>
    </xdr:from>
    <xdr:to>
      <xdr:col>81</xdr:col>
      <xdr:colOff>95250</xdr:colOff>
      <xdr:row>64</xdr:row>
      <xdr:rowOff>106045</xdr:rowOff>
    </xdr:to>
    <xdr:sp macro="" textlink="">
      <xdr:nvSpPr>
        <xdr:cNvPr id="345" name="楕円 344"/>
        <xdr:cNvSpPr/>
      </xdr:nvSpPr>
      <xdr:spPr>
        <a:xfrm>
          <a:off x="169672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147955</xdr:rowOff>
    </xdr:from>
    <xdr:ext cx="762000" cy="258445"/>
    <xdr:sp macro="" textlink="">
      <xdr:nvSpPr>
        <xdr:cNvPr id="346" name="定員管理の状況該当値テキスト"/>
        <xdr:cNvSpPr txBox="1"/>
      </xdr:nvSpPr>
      <xdr:spPr>
        <a:xfrm>
          <a:off x="171069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7" name="楕円 346"/>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74930</xdr:rowOff>
    </xdr:from>
    <xdr:ext cx="736600" cy="251460"/>
    <xdr:sp macro="" textlink="">
      <xdr:nvSpPr>
        <xdr:cNvPr id="348" name="テキスト ボックス 347"/>
        <xdr:cNvSpPr txBox="1"/>
      </xdr:nvSpPr>
      <xdr:spPr>
        <a:xfrm>
          <a:off x="15798800" y="11047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141605</xdr:rowOff>
    </xdr:from>
    <xdr:to>
      <xdr:col>73</xdr:col>
      <xdr:colOff>44450</xdr:colOff>
      <xdr:row>64</xdr:row>
      <xdr:rowOff>71755</xdr:rowOff>
    </xdr:to>
    <xdr:sp macro="" textlink="">
      <xdr:nvSpPr>
        <xdr:cNvPr id="349" name="楕円 348"/>
        <xdr:cNvSpPr/>
      </xdr:nvSpPr>
      <xdr:spPr>
        <a:xfrm>
          <a:off x="15240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57150</xdr:rowOff>
    </xdr:from>
    <xdr:ext cx="762000" cy="259080"/>
    <xdr:sp macro="" textlink="">
      <xdr:nvSpPr>
        <xdr:cNvPr id="350" name="テキスト ボックス 349"/>
        <xdr:cNvSpPr txBox="1"/>
      </xdr:nvSpPr>
      <xdr:spPr>
        <a:xfrm>
          <a:off x="14909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146050</xdr:rowOff>
    </xdr:from>
    <xdr:to>
      <xdr:col>68</xdr:col>
      <xdr:colOff>203200</xdr:colOff>
      <xdr:row>64</xdr:row>
      <xdr:rowOff>76200</xdr:rowOff>
    </xdr:to>
    <xdr:sp macro="" textlink="">
      <xdr:nvSpPr>
        <xdr:cNvPr id="351" name="楕円 350"/>
        <xdr:cNvSpPr/>
      </xdr:nvSpPr>
      <xdr:spPr>
        <a:xfrm>
          <a:off x="14351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60960</xdr:rowOff>
    </xdr:from>
    <xdr:ext cx="762000" cy="259080"/>
    <xdr:sp macro="" textlink="">
      <xdr:nvSpPr>
        <xdr:cNvPr id="352" name="テキスト ボックス 351"/>
        <xdr:cNvSpPr txBox="1"/>
      </xdr:nvSpPr>
      <xdr:spPr>
        <a:xfrm>
          <a:off x="14020800"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147955</xdr:rowOff>
    </xdr:from>
    <xdr:to>
      <xdr:col>64</xdr:col>
      <xdr:colOff>152400</xdr:colOff>
      <xdr:row>64</xdr:row>
      <xdr:rowOff>78105</xdr:rowOff>
    </xdr:to>
    <xdr:sp macro="" textlink="">
      <xdr:nvSpPr>
        <xdr:cNvPr id="353" name="楕円 352"/>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63500</xdr:rowOff>
    </xdr:from>
    <xdr:ext cx="762000" cy="251460"/>
    <xdr:sp macro="" textlink="">
      <xdr:nvSpPr>
        <xdr:cNvPr id="354" name="テキスト ボックス 353"/>
        <xdr:cNvSpPr txBox="1"/>
      </xdr:nvSpPr>
      <xdr:spPr>
        <a:xfrm>
          <a:off x="13131800" y="11036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7" name="テキスト ボックス 356"/>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実質公債費比率は6.3％となっており、前年度と比較すると0.2ポイント改善し、平成30年度以降改善傾向にあるが、依然として類似団体平均を上回っている。</a:t>
          </a:r>
        </a:p>
        <a:p>
          <a:r>
            <a:rPr kumimoji="1" lang="ja-JP" altLang="en-US" sz="1000">
              <a:latin typeface="ＭＳ Ｐゴシック"/>
              <a:ea typeface="ＭＳ Ｐゴシック"/>
            </a:rPr>
            <a:t>　令和元年度に起債した同報無線システム整備事業に係る緊急防災・減災事業債や、平成29年度に起債した臨時財政対策債の償還を今年度から開始したことにより、公債費充当一般財源は増となる一方、普通交付税の再算定に伴い標準財政規模が増となったことなどから、単年度の実質公債費比率は増加したものの、3カ年平均でみると、前年度比で0.2ポイント改善している。</a:t>
          </a:r>
        </a:p>
        <a:p>
          <a:r>
            <a:rPr kumimoji="1" lang="ja-JP" altLang="en-US" sz="1000">
              <a:latin typeface="ＭＳ Ｐゴシック"/>
              <a:ea typeface="ＭＳ Ｐゴシック"/>
            </a:rPr>
            <a:t>　今後も緊急度や市民ニーズの高い事業の選択実施等を進め、新規発行額の抑制及び平準化に努める。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1460"/>
    <xdr:sp macro="" textlink="">
      <xdr:nvSpPr>
        <xdr:cNvPr id="372" name="テキスト ボックス 371"/>
        <xdr:cNvSpPr txBox="1"/>
      </xdr:nvSpPr>
      <xdr:spPr>
        <a:xfrm>
          <a:off x="12065000" y="7747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4" name="テキスト ボックス 373"/>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5" name="直線コネクタ 374"/>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6" name="テキスト ボックス 375"/>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8" name="テキスト ボックス 377"/>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0" name="テキスト ボックス 379"/>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109220</xdr:rowOff>
    </xdr:from>
    <xdr:to>
      <xdr:col>81</xdr:col>
      <xdr:colOff>44450</xdr:colOff>
      <xdr:row>44</xdr:row>
      <xdr:rowOff>154940</xdr:rowOff>
    </xdr:to>
    <xdr:cxnSp macro="">
      <xdr:nvCxnSpPr>
        <xdr:cNvPr id="385" name="直線コネクタ 384"/>
        <xdr:cNvCxnSpPr/>
      </xdr:nvCxnSpPr>
      <xdr:spPr>
        <a:xfrm flipV="1">
          <a:off x="17018000" y="628142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127000</xdr:rowOff>
    </xdr:from>
    <xdr:ext cx="762000" cy="259080"/>
    <xdr:sp macro="" textlink="">
      <xdr:nvSpPr>
        <xdr:cNvPr id="386" name="公債費負担の状況最小値テキスト"/>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154940</xdr:rowOff>
    </xdr:from>
    <xdr:to>
      <xdr:col>81</xdr:col>
      <xdr:colOff>133350</xdr:colOff>
      <xdr:row>44</xdr:row>
      <xdr:rowOff>154940</xdr:rowOff>
    </xdr:to>
    <xdr:cxnSp macro="">
      <xdr:nvCxnSpPr>
        <xdr:cNvPr id="387" name="直線コネクタ 386"/>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24130</xdr:rowOff>
    </xdr:from>
    <xdr:ext cx="762000" cy="259080"/>
    <xdr:sp macro="" textlink="">
      <xdr:nvSpPr>
        <xdr:cNvPr id="388" name="公債費負担の状況最大値テキスト"/>
        <xdr:cNvSpPr txBox="1"/>
      </xdr:nvSpPr>
      <xdr:spPr>
        <a:xfrm>
          <a:off x="17106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109220</xdr:rowOff>
    </xdr:from>
    <xdr:to>
      <xdr:col>81</xdr:col>
      <xdr:colOff>133350</xdr:colOff>
      <xdr:row>36</xdr:row>
      <xdr:rowOff>109220</xdr:rowOff>
    </xdr:to>
    <xdr:cxnSp macro="">
      <xdr:nvCxnSpPr>
        <xdr:cNvPr id="389" name="直線コネクタ 388"/>
        <xdr:cNvCxnSpPr/>
      </xdr:nvCxnSpPr>
      <xdr:spPr>
        <a:xfrm>
          <a:off x="16929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116205</xdr:rowOff>
    </xdr:from>
    <xdr:to>
      <xdr:col>81</xdr:col>
      <xdr:colOff>44450</xdr:colOff>
      <xdr:row>42</xdr:row>
      <xdr:rowOff>135890</xdr:rowOff>
    </xdr:to>
    <xdr:cxnSp macro="">
      <xdr:nvCxnSpPr>
        <xdr:cNvPr id="390" name="直線コネクタ 389"/>
        <xdr:cNvCxnSpPr/>
      </xdr:nvCxnSpPr>
      <xdr:spPr>
        <a:xfrm flipV="1">
          <a:off x="16179800" y="73171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72390</xdr:rowOff>
    </xdr:from>
    <xdr:ext cx="762000" cy="259080"/>
    <xdr:sp macro="" textlink="">
      <xdr:nvSpPr>
        <xdr:cNvPr id="391" name="公債費負担の状況平均値テキスト"/>
        <xdr:cNvSpPr txBox="1"/>
      </xdr:nvSpPr>
      <xdr:spPr>
        <a:xfrm>
          <a:off x="17106900" y="693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55880</xdr:rowOff>
    </xdr:from>
    <xdr:to>
      <xdr:col>81</xdr:col>
      <xdr:colOff>95250</xdr:colOff>
      <xdr:row>41</xdr:row>
      <xdr:rowOff>157480</xdr:rowOff>
    </xdr:to>
    <xdr:sp macro="" textlink="">
      <xdr:nvSpPr>
        <xdr:cNvPr id="392" name="フローチャート: 判断 391"/>
        <xdr:cNvSpPr/>
      </xdr:nvSpPr>
      <xdr:spPr>
        <a:xfrm>
          <a:off x="169672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135890</xdr:rowOff>
    </xdr:from>
    <xdr:to>
      <xdr:col>77</xdr:col>
      <xdr:colOff>44450</xdr:colOff>
      <xdr:row>43</xdr:row>
      <xdr:rowOff>24765</xdr:rowOff>
    </xdr:to>
    <xdr:cxnSp macro="">
      <xdr:nvCxnSpPr>
        <xdr:cNvPr id="393" name="直線コネクタ 392"/>
        <xdr:cNvCxnSpPr/>
      </xdr:nvCxnSpPr>
      <xdr:spPr>
        <a:xfrm flipV="1">
          <a:off x="15290800" y="73367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137160</xdr:rowOff>
    </xdr:from>
    <xdr:ext cx="736600" cy="259080"/>
    <xdr:sp macro="" textlink="">
      <xdr:nvSpPr>
        <xdr:cNvPr id="395" name="テキスト ボックス 394"/>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24765</xdr:rowOff>
    </xdr:from>
    <xdr:to>
      <xdr:col>72</xdr:col>
      <xdr:colOff>203200</xdr:colOff>
      <xdr:row>43</xdr:row>
      <xdr:rowOff>65405</xdr:rowOff>
    </xdr:to>
    <xdr:cxnSp macro="">
      <xdr:nvCxnSpPr>
        <xdr:cNvPr id="396" name="直線コネクタ 395"/>
        <xdr:cNvCxnSpPr/>
      </xdr:nvCxnSpPr>
      <xdr:spPr>
        <a:xfrm flipV="1">
          <a:off x="14401800" y="73971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398" name="テキスト ボックス 397"/>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65405</xdr:rowOff>
    </xdr:from>
    <xdr:to>
      <xdr:col>68</xdr:col>
      <xdr:colOff>152400</xdr:colOff>
      <xdr:row>43</xdr:row>
      <xdr:rowOff>74930</xdr:rowOff>
    </xdr:to>
    <xdr:cxnSp macro="">
      <xdr:nvCxnSpPr>
        <xdr:cNvPr id="399" name="直線コネクタ 398"/>
        <xdr:cNvCxnSpPr/>
      </xdr:nvCxnSpPr>
      <xdr:spPr>
        <a:xfrm flipV="1">
          <a:off x="13512800" y="743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55880</xdr:rowOff>
    </xdr:from>
    <xdr:to>
      <xdr:col>68</xdr:col>
      <xdr:colOff>203200</xdr:colOff>
      <xdr:row>41</xdr:row>
      <xdr:rowOff>157480</xdr:rowOff>
    </xdr:to>
    <xdr:sp macro="" textlink="">
      <xdr:nvSpPr>
        <xdr:cNvPr id="400" name="フローチャート: 判断 399"/>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167640</xdr:rowOff>
    </xdr:from>
    <xdr:ext cx="762000" cy="251460"/>
    <xdr:sp macro="" textlink="">
      <xdr:nvSpPr>
        <xdr:cNvPr id="401" name="テキスト ボックス 400"/>
        <xdr:cNvSpPr txBox="1"/>
      </xdr:nvSpPr>
      <xdr:spPr>
        <a:xfrm>
          <a:off x="14020800" y="6854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402" name="フローチャート: 判断 401"/>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403" name="テキスト ボックス 402"/>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65405</xdr:rowOff>
    </xdr:from>
    <xdr:to>
      <xdr:col>81</xdr:col>
      <xdr:colOff>95250</xdr:colOff>
      <xdr:row>42</xdr:row>
      <xdr:rowOff>167005</xdr:rowOff>
    </xdr:to>
    <xdr:sp macro="" textlink="">
      <xdr:nvSpPr>
        <xdr:cNvPr id="409" name="楕円 408"/>
        <xdr:cNvSpPr/>
      </xdr:nvSpPr>
      <xdr:spPr>
        <a:xfrm>
          <a:off x="169672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37465</xdr:rowOff>
    </xdr:from>
    <xdr:ext cx="762000" cy="259080"/>
    <xdr:sp macro="" textlink="">
      <xdr:nvSpPr>
        <xdr:cNvPr id="410" name="公債費負担の状況該当値テキスト"/>
        <xdr:cNvSpPr txBox="1"/>
      </xdr:nvSpPr>
      <xdr:spPr>
        <a:xfrm>
          <a:off x="17106900" y="723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85090</xdr:rowOff>
    </xdr:from>
    <xdr:to>
      <xdr:col>77</xdr:col>
      <xdr:colOff>95250</xdr:colOff>
      <xdr:row>43</xdr:row>
      <xdr:rowOff>15240</xdr:rowOff>
    </xdr:to>
    <xdr:sp macro="" textlink="">
      <xdr:nvSpPr>
        <xdr:cNvPr id="411" name="楕円 410"/>
        <xdr:cNvSpPr/>
      </xdr:nvSpPr>
      <xdr:spPr>
        <a:xfrm>
          <a:off x="16129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0</xdr:rowOff>
    </xdr:from>
    <xdr:ext cx="736600" cy="259080"/>
    <xdr:sp macro="" textlink="">
      <xdr:nvSpPr>
        <xdr:cNvPr id="412" name="テキスト ボックス 411"/>
        <xdr:cNvSpPr txBox="1"/>
      </xdr:nvSpPr>
      <xdr:spPr>
        <a:xfrm>
          <a:off x="15798800" y="737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145415</xdr:rowOff>
    </xdr:from>
    <xdr:to>
      <xdr:col>73</xdr:col>
      <xdr:colOff>44450</xdr:colOff>
      <xdr:row>43</xdr:row>
      <xdr:rowOff>75565</xdr:rowOff>
    </xdr:to>
    <xdr:sp macro="" textlink="">
      <xdr:nvSpPr>
        <xdr:cNvPr id="413" name="楕円 412"/>
        <xdr:cNvSpPr/>
      </xdr:nvSpPr>
      <xdr:spPr>
        <a:xfrm>
          <a:off x="15240000" y="734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60325</xdr:rowOff>
    </xdr:from>
    <xdr:ext cx="762000" cy="259080"/>
    <xdr:sp macro="" textlink="">
      <xdr:nvSpPr>
        <xdr:cNvPr id="414" name="テキスト ボックス 413"/>
        <xdr:cNvSpPr txBox="1"/>
      </xdr:nvSpPr>
      <xdr:spPr>
        <a:xfrm>
          <a:off x="14909800" y="743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14605</xdr:rowOff>
    </xdr:from>
    <xdr:to>
      <xdr:col>68</xdr:col>
      <xdr:colOff>203200</xdr:colOff>
      <xdr:row>43</xdr:row>
      <xdr:rowOff>116205</xdr:rowOff>
    </xdr:to>
    <xdr:sp macro="" textlink="">
      <xdr:nvSpPr>
        <xdr:cNvPr id="415" name="楕円 414"/>
        <xdr:cNvSpPr/>
      </xdr:nvSpPr>
      <xdr:spPr>
        <a:xfrm>
          <a:off x="14351000" y="73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100965</xdr:rowOff>
    </xdr:from>
    <xdr:ext cx="762000" cy="251460"/>
    <xdr:sp macro="" textlink="">
      <xdr:nvSpPr>
        <xdr:cNvPr id="416" name="テキスト ボックス 415"/>
        <xdr:cNvSpPr txBox="1"/>
      </xdr:nvSpPr>
      <xdr:spPr>
        <a:xfrm>
          <a:off x="14020800" y="7473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24130</xdr:rowOff>
    </xdr:from>
    <xdr:to>
      <xdr:col>64</xdr:col>
      <xdr:colOff>152400</xdr:colOff>
      <xdr:row>43</xdr:row>
      <xdr:rowOff>125730</xdr:rowOff>
    </xdr:to>
    <xdr:sp macro="" textlink="">
      <xdr:nvSpPr>
        <xdr:cNvPr id="417" name="楕円 416"/>
        <xdr:cNvSpPr/>
      </xdr:nvSpPr>
      <xdr:spPr>
        <a:xfrm>
          <a:off x="13462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110490</xdr:rowOff>
    </xdr:from>
    <xdr:ext cx="762000" cy="251460"/>
    <xdr:sp macro="" textlink="">
      <xdr:nvSpPr>
        <xdr:cNvPr id="418" name="テキスト ボックス 417"/>
        <xdr:cNvSpPr txBox="1"/>
      </xdr:nvSpPr>
      <xdr:spPr>
        <a:xfrm>
          <a:off x="13131800" y="748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21" name="テキスト ボックス 420"/>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将来負担比率は12.8％となっており、前年度と比較すると17.2ポイント改善しているが、依然として類似団体平均を上回っている。</a:t>
          </a:r>
        </a:p>
        <a:p>
          <a:r>
            <a:rPr kumimoji="1" lang="ja-JP" altLang="en-US" sz="1000">
              <a:latin typeface="ＭＳ Ｐゴシック"/>
              <a:ea typeface="ＭＳ Ｐゴシック"/>
            </a:rPr>
            <a:t>　数値が大幅に改善した主な要因としては、地方債償還額が新規発行額を大幅に上回り、地方債現在高が698百万円の減となったことに加え、組合等負担見込額が800百万円の減、退職手当負担見込額が157百万円の減となる等、将来負担額が減となったことによる。また、</a:t>
          </a:r>
          <a:r>
            <a:rPr kumimoji="1" lang="ja-JP" altLang="en-US" sz="1000">
              <a:latin typeface="ＭＳ ゴシック"/>
              <a:ea typeface="ＭＳ ゴシック"/>
            </a:rPr>
            <a:t>国民健康保険事業特別会計における国保財政調整基金が増加したことや、交付税の再算定に伴い減債基金を積み増ししたことや、ふるさと取手応援基金等が増加したことにより、将来負担額に対する充当可能財源が大きく増加したことも、将来負担比率の改善に繋が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今後も後世への負担を少しでも軽減するよう、新規事業の実施等について総点検を行い、地方債の新規発行を抑制することで財政の健全化に努める。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32" name="テキスト ボックス 431"/>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36" name="テキスト ボックス 435"/>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8" name="テキスト ボックス 437"/>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83185</xdr:rowOff>
    </xdr:to>
    <xdr:cxnSp macro="">
      <xdr:nvCxnSpPr>
        <xdr:cNvPr id="449" name="直線コネクタ 448"/>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55245</xdr:rowOff>
    </xdr:from>
    <xdr:ext cx="762000" cy="251460"/>
    <xdr:sp macro="" textlink="">
      <xdr:nvSpPr>
        <xdr:cNvPr id="450" name="将来負担の状況最小値テキスト"/>
        <xdr:cNvSpPr txBox="1"/>
      </xdr:nvSpPr>
      <xdr:spPr>
        <a:xfrm>
          <a:off x="17106900" y="39985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83185</xdr:rowOff>
    </xdr:from>
    <xdr:to>
      <xdr:col>81</xdr:col>
      <xdr:colOff>133350</xdr:colOff>
      <xdr:row>23</xdr:row>
      <xdr:rowOff>83185</xdr:rowOff>
    </xdr:to>
    <xdr:cxnSp macro="">
      <xdr:nvCxnSpPr>
        <xdr:cNvPr id="451" name="直線コネクタ 450"/>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1460"/>
    <xdr:sp macro="" textlink="">
      <xdr:nvSpPr>
        <xdr:cNvPr id="452"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133350</xdr:rowOff>
    </xdr:from>
    <xdr:to>
      <xdr:col>81</xdr:col>
      <xdr:colOff>44450</xdr:colOff>
      <xdr:row>16</xdr:row>
      <xdr:rowOff>86995</xdr:rowOff>
    </xdr:to>
    <xdr:cxnSp macro="">
      <xdr:nvCxnSpPr>
        <xdr:cNvPr id="454" name="直線コネクタ 453"/>
        <xdr:cNvCxnSpPr/>
      </xdr:nvCxnSpPr>
      <xdr:spPr>
        <a:xfrm flipV="1">
          <a:off x="16179800" y="2533650"/>
          <a:ext cx="8382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1460"/>
    <xdr:sp macro="" textlink="">
      <xdr:nvSpPr>
        <xdr:cNvPr id="455"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6" name="フローチャート: 判断 45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86995</xdr:rowOff>
    </xdr:from>
    <xdr:to>
      <xdr:col>77</xdr:col>
      <xdr:colOff>44450</xdr:colOff>
      <xdr:row>17</xdr:row>
      <xdr:rowOff>29210</xdr:rowOff>
    </xdr:to>
    <xdr:cxnSp macro="">
      <xdr:nvCxnSpPr>
        <xdr:cNvPr id="457" name="直線コネクタ 456"/>
        <xdr:cNvCxnSpPr/>
      </xdr:nvCxnSpPr>
      <xdr:spPr>
        <a:xfrm flipV="1">
          <a:off x="15290800" y="28301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100965</xdr:rowOff>
    </xdr:from>
    <xdr:to>
      <xdr:col>77</xdr:col>
      <xdr:colOff>95250</xdr:colOff>
      <xdr:row>14</xdr:row>
      <xdr:rowOff>31115</xdr:rowOff>
    </xdr:to>
    <xdr:sp macro="" textlink="">
      <xdr:nvSpPr>
        <xdr:cNvPr id="458" name="フローチャート: 判断 457"/>
        <xdr:cNvSpPr/>
      </xdr:nvSpPr>
      <xdr:spPr>
        <a:xfrm>
          <a:off x="16129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41275</xdr:rowOff>
    </xdr:from>
    <xdr:ext cx="736600" cy="251460"/>
    <xdr:sp macro="" textlink="">
      <xdr:nvSpPr>
        <xdr:cNvPr id="459" name="テキスト ボックス 458"/>
        <xdr:cNvSpPr txBox="1"/>
      </xdr:nvSpPr>
      <xdr:spPr>
        <a:xfrm>
          <a:off x="15798800" y="20986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111125</xdr:rowOff>
    </xdr:from>
    <xdr:to>
      <xdr:col>72</xdr:col>
      <xdr:colOff>203200</xdr:colOff>
      <xdr:row>17</xdr:row>
      <xdr:rowOff>29210</xdr:rowOff>
    </xdr:to>
    <xdr:cxnSp macro="">
      <xdr:nvCxnSpPr>
        <xdr:cNvPr id="460" name="直線コネクタ 459"/>
        <xdr:cNvCxnSpPr/>
      </xdr:nvCxnSpPr>
      <xdr:spPr>
        <a:xfrm>
          <a:off x="14401800" y="28543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126365</xdr:rowOff>
    </xdr:from>
    <xdr:to>
      <xdr:col>73</xdr:col>
      <xdr:colOff>44450</xdr:colOff>
      <xdr:row>14</xdr:row>
      <xdr:rowOff>56515</xdr:rowOff>
    </xdr:to>
    <xdr:sp macro="" textlink="">
      <xdr:nvSpPr>
        <xdr:cNvPr id="461" name="フローチャート: 判断 460"/>
        <xdr:cNvSpPr/>
      </xdr:nvSpPr>
      <xdr:spPr>
        <a:xfrm>
          <a:off x="15240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66675</xdr:rowOff>
    </xdr:from>
    <xdr:ext cx="762000" cy="251460"/>
    <xdr:sp macro="" textlink="">
      <xdr:nvSpPr>
        <xdr:cNvPr id="462" name="テキスト ボックス 461"/>
        <xdr:cNvSpPr txBox="1"/>
      </xdr:nvSpPr>
      <xdr:spPr>
        <a:xfrm>
          <a:off x="14909800" y="2124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111125</xdr:rowOff>
    </xdr:from>
    <xdr:to>
      <xdr:col>68</xdr:col>
      <xdr:colOff>152400</xdr:colOff>
      <xdr:row>17</xdr:row>
      <xdr:rowOff>144780</xdr:rowOff>
    </xdr:to>
    <xdr:cxnSp macro="">
      <xdr:nvCxnSpPr>
        <xdr:cNvPr id="463" name="直線コネクタ 462"/>
        <xdr:cNvCxnSpPr/>
      </xdr:nvCxnSpPr>
      <xdr:spPr>
        <a:xfrm flipV="1">
          <a:off x="13512800" y="28543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120650</xdr:rowOff>
    </xdr:from>
    <xdr:to>
      <xdr:col>68</xdr:col>
      <xdr:colOff>203200</xdr:colOff>
      <xdr:row>14</xdr:row>
      <xdr:rowOff>50165</xdr:rowOff>
    </xdr:to>
    <xdr:sp macro="" textlink="">
      <xdr:nvSpPr>
        <xdr:cNvPr id="464" name="フローチャート: 判断 463"/>
        <xdr:cNvSpPr/>
      </xdr:nvSpPr>
      <xdr:spPr>
        <a:xfrm>
          <a:off x="14351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60325</xdr:rowOff>
    </xdr:from>
    <xdr:ext cx="762000" cy="259080"/>
    <xdr:sp macro="" textlink="">
      <xdr:nvSpPr>
        <xdr:cNvPr id="465" name="テキスト ボックス 464"/>
        <xdr:cNvSpPr txBox="1"/>
      </xdr:nvSpPr>
      <xdr:spPr>
        <a:xfrm>
          <a:off x="14020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12700</xdr:rowOff>
    </xdr:from>
    <xdr:ext cx="762000" cy="259080"/>
    <xdr:sp macro="" textlink="">
      <xdr:nvSpPr>
        <xdr:cNvPr id="467" name="テキスト ボックス 466"/>
        <xdr:cNvSpPr txBox="1"/>
      </xdr:nvSpPr>
      <xdr:spPr>
        <a:xfrm>
          <a:off x="13131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8" name="テキスト ボックス 46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9" name="テキスト ボックス 46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0" name="テキスト ボックス 46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1" name="テキスト ボックス 47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2" name="テキスト ボックス 47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82550</xdr:rowOff>
    </xdr:from>
    <xdr:to>
      <xdr:col>81</xdr:col>
      <xdr:colOff>95250</xdr:colOff>
      <xdr:row>15</xdr:row>
      <xdr:rowOff>12700</xdr:rowOff>
    </xdr:to>
    <xdr:sp macro="" textlink="">
      <xdr:nvSpPr>
        <xdr:cNvPr id="473" name="楕円 472"/>
        <xdr:cNvSpPr/>
      </xdr:nvSpPr>
      <xdr:spPr>
        <a:xfrm>
          <a:off x="169672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54610</xdr:rowOff>
    </xdr:from>
    <xdr:ext cx="762000" cy="251460"/>
    <xdr:sp macro="" textlink="">
      <xdr:nvSpPr>
        <xdr:cNvPr id="474" name="将来負担の状況該当値テキスト"/>
        <xdr:cNvSpPr txBox="1"/>
      </xdr:nvSpPr>
      <xdr:spPr>
        <a:xfrm>
          <a:off x="17106900" y="2454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36195</xdr:rowOff>
    </xdr:from>
    <xdr:to>
      <xdr:col>77</xdr:col>
      <xdr:colOff>95250</xdr:colOff>
      <xdr:row>16</xdr:row>
      <xdr:rowOff>137795</xdr:rowOff>
    </xdr:to>
    <xdr:sp macro="" textlink="">
      <xdr:nvSpPr>
        <xdr:cNvPr id="475" name="楕円 474"/>
        <xdr:cNvSpPr/>
      </xdr:nvSpPr>
      <xdr:spPr>
        <a:xfrm>
          <a:off x="16129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122555</xdr:rowOff>
    </xdr:from>
    <xdr:ext cx="736600" cy="251460"/>
    <xdr:sp macro="" textlink="">
      <xdr:nvSpPr>
        <xdr:cNvPr id="476" name="テキスト ボックス 475"/>
        <xdr:cNvSpPr txBox="1"/>
      </xdr:nvSpPr>
      <xdr:spPr>
        <a:xfrm>
          <a:off x="15798800" y="28657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149860</xdr:rowOff>
    </xdr:from>
    <xdr:to>
      <xdr:col>73</xdr:col>
      <xdr:colOff>44450</xdr:colOff>
      <xdr:row>17</xdr:row>
      <xdr:rowOff>80010</xdr:rowOff>
    </xdr:to>
    <xdr:sp macro="" textlink="">
      <xdr:nvSpPr>
        <xdr:cNvPr id="477" name="楕円 476"/>
        <xdr:cNvSpPr/>
      </xdr:nvSpPr>
      <xdr:spPr>
        <a:xfrm>
          <a:off x="152400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64770</xdr:rowOff>
    </xdr:from>
    <xdr:ext cx="762000" cy="251460"/>
    <xdr:sp macro="" textlink="">
      <xdr:nvSpPr>
        <xdr:cNvPr id="478" name="テキスト ボックス 477"/>
        <xdr:cNvSpPr txBox="1"/>
      </xdr:nvSpPr>
      <xdr:spPr>
        <a:xfrm>
          <a:off x="14909800" y="2979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60325</xdr:rowOff>
    </xdr:from>
    <xdr:to>
      <xdr:col>68</xdr:col>
      <xdr:colOff>203200</xdr:colOff>
      <xdr:row>16</xdr:row>
      <xdr:rowOff>161925</xdr:rowOff>
    </xdr:to>
    <xdr:sp macro="" textlink="">
      <xdr:nvSpPr>
        <xdr:cNvPr id="479" name="楕円 478"/>
        <xdr:cNvSpPr/>
      </xdr:nvSpPr>
      <xdr:spPr>
        <a:xfrm>
          <a:off x="14351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146685</xdr:rowOff>
    </xdr:from>
    <xdr:ext cx="762000" cy="251460"/>
    <xdr:sp macro="" textlink="">
      <xdr:nvSpPr>
        <xdr:cNvPr id="480" name="テキスト ボックス 479"/>
        <xdr:cNvSpPr txBox="1"/>
      </xdr:nvSpPr>
      <xdr:spPr>
        <a:xfrm>
          <a:off x="14020800" y="2889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93980</xdr:rowOff>
    </xdr:from>
    <xdr:to>
      <xdr:col>64</xdr:col>
      <xdr:colOff>152400</xdr:colOff>
      <xdr:row>18</xdr:row>
      <xdr:rowOff>24130</xdr:rowOff>
    </xdr:to>
    <xdr:sp macro="" textlink="">
      <xdr:nvSpPr>
        <xdr:cNvPr id="481" name="楕円 480"/>
        <xdr:cNvSpPr/>
      </xdr:nvSpPr>
      <xdr:spPr>
        <a:xfrm>
          <a:off x="13462000" y="30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8890</xdr:rowOff>
    </xdr:from>
    <xdr:ext cx="762000" cy="251460"/>
    <xdr:sp macro="" textlink="">
      <xdr:nvSpPr>
        <xdr:cNvPr id="482" name="テキスト ボックス 481"/>
        <xdr:cNvSpPr txBox="1"/>
      </xdr:nvSpPr>
      <xdr:spPr>
        <a:xfrm>
          <a:off x="13131800" y="3094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全国平均及び類似団体平均と比較すると依然として高い割合になっている。</a:t>
          </a:r>
        </a:p>
        <a:p>
          <a:r>
            <a:rPr kumimoji="1" lang="ja-JP" altLang="en-US" sz="1000">
              <a:solidFill>
                <a:sysClr val="windowText" lastClr="000000"/>
              </a:solidFill>
              <a:latin typeface="ＭＳ Ｐゴシック"/>
              <a:ea typeface="ＭＳ Ｐゴシック"/>
            </a:rPr>
            <a:t>　取手市は昭和40年、50年代の人口急増期に公立保育所の新設等による職員の採用を行っていたため、高齢職員の占める割合が類似団体よりも高くなり、人件費も高い傾向となっている。しかしながら、近年は職員の年齢構成の変化に伴う職員給の減などにより人件費の抑制が図られ、27～29%前後で推移している。令和3年度決算は前年度と比較すると2.8ポイントの減となったが、これは退職者が減となった事に伴い退職手当組合負担金が80百万円減となったことなどによる。</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今後も組織・事務事業の見直しを実施するとともに適正な人員配置、定員管理に努める。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0380" cy="251460"/>
    <xdr:sp macro="" textlink="">
      <xdr:nvSpPr>
        <xdr:cNvPr id="49" name="テキスト ボックス 48"/>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0380" cy="251460"/>
    <xdr:sp macro="" textlink="">
      <xdr:nvSpPr>
        <xdr:cNvPr id="51" name="テキスト ボックス 50"/>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0380" cy="251460"/>
    <xdr:sp macro="" textlink="">
      <xdr:nvSpPr>
        <xdr:cNvPr id="53" name="テキスト ボックス 52"/>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0380" cy="251460"/>
    <xdr:sp macro="" textlink="">
      <xdr:nvSpPr>
        <xdr:cNvPr id="55" name="テキスト ボックス 54"/>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7" name="テキスト ボックス 56"/>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1460"/>
    <xdr:sp macro="" textlink="">
      <xdr:nvSpPr>
        <xdr:cNvPr id="62" name="人件費最大値テキスト"/>
        <xdr:cNvSpPr txBox="1"/>
      </xdr:nvSpPr>
      <xdr:spPr>
        <a:xfrm>
          <a:off x="4914900" y="5516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19685</xdr:rowOff>
    </xdr:from>
    <xdr:to>
      <xdr:col>24</xdr:col>
      <xdr:colOff>25400</xdr:colOff>
      <xdr:row>40</xdr:row>
      <xdr:rowOff>104140</xdr:rowOff>
    </xdr:to>
    <xdr:cxnSp macro="">
      <xdr:nvCxnSpPr>
        <xdr:cNvPr id="64" name="直線コネクタ 63"/>
        <xdr:cNvCxnSpPr/>
      </xdr:nvCxnSpPr>
      <xdr:spPr>
        <a:xfrm flipV="1">
          <a:off x="3987800" y="670623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127000</xdr:rowOff>
    </xdr:from>
    <xdr:ext cx="762000" cy="259080"/>
    <xdr:sp macro="" textlink="">
      <xdr:nvSpPr>
        <xdr:cNvPr id="65" name="人件費平均値テキスト"/>
        <xdr:cNvSpPr txBox="1"/>
      </xdr:nvSpPr>
      <xdr:spPr>
        <a:xfrm>
          <a:off x="4914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31115</xdr:rowOff>
    </xdr:from>
    <xdr:to>
      <xdr:col>19</xdr:col>
      <xdr:colOff>187325</xdr:colOff>
      <xdr:row>40</xdr:row>
      <xdr:rowOff>104140</xdr:rowOff>
    </xdr:to>
    <xdr:cxnSp macro="">
      <xdr:nvCxnSpPr>
        <xdr:cNvPr id="67" name="直線コネクタ 66"/>
        <xdr:cNvCxnSpPr/>
      </xdr:nvCxnSpPr>
      <xdr:spPr>
        <a:xfrm>
          <a:off x="3098800" y="6889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34925</xdr:rowOff>
    </xdr:from>
    <xdr:ext cx="728980" cy="259080"/>
    <xdr:sp macro="" textlink="">
      <xdr:nvSpPr>
        <xdr:cNvPr id="69" name="テキスト ボックス 68"/>
        <xdr:cNvSpPr txBox="1"/>
      </xdr:nvSpPr>
      <xdr:spPr>
        <a:xfrm>
          <a:off x="3606800" y="637857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31115</xdr:rowOff>
    </xdr:from>
    <xdr:to>
      <xdr:col>15</xdr:col>
      <xdr:colOff>98425</xdr:colOff>
      <xdr:row>40</xdr:row>
      <xdr:rowOff>58420</xdr:rowOff>
    </xdr:to>
    <xdr:cxnSp macro="">
      <xdr:nvCxnSpPr>
        <xdr:cNvPr id="70" name="直線コネクタ 69"/>
        <xdr:cNvCxnSpPr/>
      </xdr:nvCxnSpPr>
      <xdr:spPr>
        <a:xfrm flipV="1">
          <a:off x="2209800" y="6889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87630</xdr:rowOff>
    </xdr:from>
    <xdr:ext cx="762000" cy="251460"/>
    <xdr:sp macro="" textlink="">
      <xdr:nvSpPr>
        <xdr:cNvPr id="72" name="テキスト ボックス 71"/>
        <xdr:cNvSpPr txBox="1"/>
      </xdr:nvSpPr>
      <xdr:spPr>
        <a:xfrm>
          <a:off x="2717800" y="6259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12700</xdr:rowOff>
    </xdr:from>
    <xdr:to>
      <xdr:col>11</xdr:col>
      <xdr:colOff>9525</xdr:colOff>
      <xdr:row>40</xdr:row>
      <xdr:rowOff>58420</xdr:rowOff>
    </xdr:to>
    <xdr:cxnSp macro="">
      <xdr:nvCxnSpPr>
        <xdr:cNvPr id="73" name="直線コネクタ 72"/>
        <xdr:cNvCxnSpPr/>
      </xdr:nvCxnSpPr>
      <xdr:spPr>
        <a:xfrm>
          <a:off x="1320800" y="6870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105410</xdr:rowOff>
    </xdr:from>
    <xdr:ext cx="754380" cy="259080"/>
    <xdr:sp macro="" textlink="">
      <xdr:nvSpPr>
        <xdr:cNvPr id="75" name="テキスト ボックス 74"/>
        <xdr:cNvSpPr txBox="1"/>
      </xdr:nvSpPr>
      <xdr:spPr>
        <a:xfrm>
          <a:off x="1828800" y="6277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96520</xdr:rowOff>
    </xdr:from>
    <xdr:ext cx="754380" cy="259080"/>
    <xdr:sp macro="" textlink="">
      <xdr:nvSpPr>
        <xdr:cNvPr id="77" name="テキスト ボックス 76"/>
        <xdr:cNvSpPr txBox="1"/>
      </xdr:nvSpPr>
      <xdr:spPr>
        <a:xfrm>
          <a:off x="939800" y="62687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0" name="テキスト ボックス 79"/>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140335</xdr:rowOff>
    </xdr:from>
    <xdr:to>
      <xdr:col>24</xdr:col>
      <xdr:colOff>76200</xdr:colOff>
      <xdr:row>39</xdr:row>
      <xdr:rowOff>70485</xdr:rowOff>
    </xdr:to>
    <xdr:sp macro="" textlink="">
      <xdr:nvSpPr>
        <xdr:cNvPr id="83" name="楕円 82"/>
        <xdr:cNvSpPr/>
      </xdr:nvSpPr>
      <xdr:spPr>
        <a:xfrm>
          <a:off x="47752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112395</xdr:rowOff>
    </xdr:from>
    <xdr:ext cx="762000" cy="251460"/>
    <xdr:sp macro="" textlink="">
      <xdr:nvSpPr>
        <xdr:cNvPr id="84" name="人件費該当値テキスト"/>
        <xdr:cNvSpPr txBox="1"/>
      </xdr:nvSpPr>
      <xdr:spPr>
        <a:xfrm>
          <a:off x="4914900" y="66274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5" name="楕円 84"/>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139700</xdr:rowOff>
    </xdr:from>
    <xdr:ext cx="728980" cy="259080"/>
    <xdr:sp macro="" textlink="">
      <xdr:nvSpPr>
        <xdr:cNvPr id="86" name="テキスト ボックス 85"/>
        <xdr:cNvSpPr txBox="1"/>
      </xdr:nvSpPr>
      <xdr:spPr>
        <a:xfrm>
          <a:off x="3606800" y="69977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151765</xdr:rowOff>
    </xdr:from>
    <xdr:to>
      <xdr:col>15</xdr:col>
      <xdr:colOff>149225</xdr:colOff>
      <xdr:row>40</xdr:row>
      <xdr:rowOff>81915</xdr:rowOff>
    </xdr:to>
    <xdr:sp macro="" textlink="">
      <xdr:nvSpPr>
        <xdr:cNvPr id="87" name="楕円 86"/>
        <xdr:cNvSpPr/>
      </xdr:nvSpPr>
      <xdr:spPr>
        <a:xfrm>
          <a:off x="3048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66675</xdr:rowOff>
    </xdr:from>
    <xdr:ext cx="762000" cy="251460"/>
    <xdr:sp macro="" textlink="">
      <xdr:nvSpPr>
        <xdr:cNvPr id="88" name="テキスト ボックス 87"/>
        <xdr:cNvSpPr txBox="1"/>
      </xdr:nvSpPr>
      <xdr:spPr>
        <a:xfrm>
          <a:off x="2717800" y="6924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89" name="楕円 88"/>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93980</xdr:rowOff>
    </xdr:from>
    <xdr:ext cx="754380" cy="259080"/>
    <xdr:sp macro="" textlink="">
      <xdr:nvSpPr>
        <xdr:cNvPr id="90" name="テキスト ボックス 89"/>
        <xdr:cNvSpPr txBox="1"/>
      </xdr:nvSpPr>
      <xdr:spPr>
        <a:xfrm>
          <a:off x="1828800" y="6951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1" name="楕円 90"/>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48260</xdr:rowOff>
    </xdr:from>
    <xdr:ext cx="754380" cy="259080"/>
    <xdr:sp macro="" textlink="">
      <xdr:nvSpPr>
        <xdr:cNvPr id="92" name="テキスト ボックス 91"/>
        <xdr:cNvSpPr txBox="1"/>
      </xdr:nvSpPr>
      <xdr:spPr>
        <a:xfrm>
          <a:off x="939800" y="6906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900">
              <a:solidFill>
                <a:sysClr val="windowText" lastClr="000000"/>
              </a:solidFill>
              <a:latin typeface="ＭＳ Ｐゴシック"/>
              <a:ea typeface="ＭＳ Ｐゴシック"/>
            </a:rPr>
            <a:t>茨城県及び類似団体平均と比較すると下回る結果となっており、過去5年間の推移を見ても低い水準を維持している。</a:t>
          </a:r>
        </a:p>
        <a:p>
          <a:r>
            <a:rPr kumimoji="1" lang="ja-JP" altLang="en-US" sz="900">
              <a:solidFill>
                <a:sysClr val="windowText" lastClr="000000"/>
              </a:solidFill>
              <a:latin typeface="ＭＳ Ｐゴシック"/>
              <a:ea typeface="ＭＳ Ｐゴシック"/>
            </a:rPr>
            <a:t>　令和3年度決算は前年度と比較すると1.3ポイント減となった。これは、ＧＩＧＡスクール構想推進のためＩＣＴ活用教育支援スタッフ業務委託料や教育センターシステムクラウド使用料等の各種経費が増となったことや、じん芥収集運搬委託料が増となり、分子である経常充当一般財源が増となった一方で、普通交付税の増などにより分母となる経常一般財源総額も増となったことから、分母の増加率が分子の増加率を上回ったことによ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今後も旅費、需用費、備品購入費、委託料などの継続的な精査、見直しを図っていく。</a:t>
          </a:r>
          <a:endParaRPr kumimoji="1" lang="ja-JP" altLang="en-US" sz="9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4" name="テキスト ボックス 103"/>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6" name="テキスト ボックス 105"/>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0380" cy="259080"/>
    <xdr:sp macro="" textlink="">
      <xdr:nvSpPr>
        <xdr:cNvPr id="108" name="テキスト ボックス 107"/>
        <xdr:cNvSpPr txBox="1"/>
      </xdr:nvSpPr>
      <xdr:spPr>
        <a:xfrm>
          <a:off x="11938000" y="3658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0380" cy="251460"/>
    <xdr:sp macro="" textlink="">
      <xdr:nvSpPr>
        <xdr:cNvPr id="110" name="テキスト ボックス 109"/>
        <xdr:cNvSpPr txBox="1"/>
      </xdr:nvSpPr>
      <xdr:spPr>
        <a:xfrm>
          <a:off x="11938000" y="3332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0380" cy="258445"/>
    <xdr:sp macro="" textlink="">
      <xdr:nvSpPr>
        <xdr:cNvPr id="112" name="テキスト ボックス 111"/>
        <xdr:cNvSpPr txBox="1"/>
      </xdr:nvSpPr>
      <xdr:spPr>
        <a:xfrm>
          <a:off x="11938000" y="3005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0380" cy="259080"/>
    <xdr:sp macro="" textlink="">
      <xdr:nvSpPr>
        <xdr:cNvPr id="114" name="テキスト ボックス 113"/>
        <xdr:cNvSpPr txBox="1"/>
      </xdr:nvSpPr>
      <xdr:spPr>
        <a:xfrm>
          <a:off x="11938000" y="2679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0380" cy="251460"/>
    <xdr:sp macro="" textlink="">
      <xdr:nvSpPr>
        <xdr:cNvPr id="116" name="テキスト ボックス 115"/>
        <xdr:cNvSpPr txBox="1"/>
      </xdr:nvSpPr>
      <xdr:spPr>
        <a:xfrm>
          <a:off x="11938000" y="2352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0380" cy="259080"/>
    <xdr:sp macro="" textlink="">
      <xdr:nvSpPr>
        <xdr:cNvPr id="118" name="テキスト ボックス 117"/>
        <xdr:cNvSpPr txBox="1"/>
      </xdr:nvSpPr>
      <xdr:spPr>
        <a:xfrm>
          <a:off x="11938000" y="2025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1905</xdr:rowOff>
    </xdr:to>
    <xdr:cxnSp macro="">
      <xdr:nvCxnSpPr>
        <xdr:cNvPr id="127" name="直線コネクタ 126"/>
        <xdr:cNvCxnSpPr/>
      </xdr:nvCxnSpPr>
      <xdr:spPr>
        <a:xfrm flipV="1">
          <a:off x="15671800" y="260350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1460"/>
    <xdr:sp macro="" textlink="">
      <xdr:nvSpPr>
        <xdr:cNvPr id="128" name="物件費平均値テキスト"/>
        <xdr:cNvSpPr txBox="1"/>
      </xdr:nvSpPr>
      <xdr:spPr>
        <a:xfrm>
          <a:off x="16598900" y="2829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1905</xdr:rowOff>
    </xdr:from>
    <xdr:to>
      <xdr:col>78</xdr:col>
      <xdr:colOff>69850</xdr:colOff>
      <xdr:row>16</xdr:row>
      <xdr:rowOff>56515</xdr:rowOff>
    </xdr:to>
    <xdr:cxnSp macro="">
      <xdr:nvCxnSpPr>
        <xdr:cNvPr id="130" name="直線コネクタ 129"/>
        <xdr:cNvCxnSpPr/>
      </xdr:nvCxnSpPr>
      <xdr:spPr>
        <a:xfrm flipV="1">
          <a:off x="14782800" y="2745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2" name="テキスト ボックス 131"/>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12700</xdr:rowOff>
    </xdr:from>
    <xdr:to>
      <xdr:col>73</xdr:col>
      <xdr:colOff>180975</xdr:colOff>
      <xdr:row>16</xdr:row>
      <xdr:rowOff>56515</xdr:rowOff>
    </xdr:to>
    <xdr:cxnSp macro="">
      <xdr:nvCxnSpPr>
        <xdr:cNvPr id="133" name="直線コネクタ 132"/>
        <xdr:cNvCxnSpPr/>
      </xdr:nvCxnSpPr>
      <xdr:spPr>
        <a:xfrm>
          <a:off x="13893800" y="2755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1460"/>
    <xdr:sp macro="" textlink="">
      <xdr:nvSpPr>
        <xdr:cNvPr id="135" name="テキスト ボックス 134"/>
        <xdr:cNvSpPr txBox="1"/>
      </xdr:nvSpPr>
      <xdr:spPr>
        <a:xfrm>
          <a:off x="14401800" y="3117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129540</xdr:rowOff>
    </xdr:from>
    <xdr:to>
      <xdr:col>69</xdr:col>
      <xdr:colOff>92075</xdr:colOff>
      <xdr:row>16</xdr:row>
      <xdr:rowOff>12700</xdr:rowOff>
    </xdr:to>
    <xdr:cxnSp macro="">
      <xdr:nvCxnSpPr>
        <xdr:cNvPr id="136" name="直線コネクタ 135"/>
        <xdr:cNvCxnSpPr/>
      </xdr:nvCxnSpPr>
      <xdr:spPr>
        <a:xfrm>
          <a:off x="13004800" y="2701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54380" cy="259080"/>
    <xdr:sp macro="" textlink="">
      <xdr:nvSpPr>
        <xdr:cNvPr id="138" name="テキスト ボックス 137"/>
        <xdr:cNvSpPr txBox="1"/>
      </xdr:nvSpPr>
      <xdr:spPr>
        <a:xfrm>
          <a:off x="13512800" y="3096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168910</xdr:rowOff>
    </xdr:from>
    <xdr:ext cx="762000" cy="251460"/>
    <xdr:sp macro="" textlink="">
      <xdr:nvSpPr>
        <xdr:cNvPr id="147" name="物件費該当値テキスト"/>
        <xdr:cNvSpPr txBox="1"/>
      </xdr:nvSpPr>
      <xdr:spPr>
        <a:xfrm>
          <a:off x="16598900" y="2397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122555</xdr:rowOff>
    </xdr:from>
    <xdr:to>
      <xdr:col>78</xdr:col>
      <xdr:colOff>120650</xdr:colOff>
      <xdr:row>16</xdr:row>
      <xdr:rowOff>52705</xdr:rowOff>
    </xdr:to>
    <xdr:sp macro="" textlink="">
      <xdr:nvSpPr>
        <xdr:cNvPr id="148" name="楕円 147"/>
        <xdr:cNvSpPr/>
      </xdr:nvSpPr>
      <xdr:spPr>
        <a:xfrm>
          <a:off x="15621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63500</xdr:rowOff>
    </xdr:from>
    <xdr:ext cx="736600" cy="251460"/>
    <xdr:sp macro="" textlink="">
      <xdr:nvSpPr>
        <xdr:cNvPr id="149" name="テキスト ボックス 148"/>
        <xdr:cNvSpPr txBox="1"/>
      </xdr:nvSpPr>
      <xdr:spPr>
        <a:xfrm>
          <a:off x="15290800" y="2463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6350</xdr:rowOff>
    </xdr:from>
    <xdr:to>
      <xdr:col>74</xdr:col>
      <xdr:colOff>31750</xdr:colOff>
      <xdr:row>16</xdr:row>
      <xdr:rowOff>107315</xdr:rowOff>
    </xdr:to>
    <xdr:sp macro="" textlink="">
      <xdr:nvSpPr>
        <xdr:cNvPr id="150" name="楕円 149"/>
        <xdr:cNvSpPr/>
      </xdr:nvSpPr>
      <xdr:spPr>
        <a:xfrm>
          <a:off x="14732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117475</xdr:rowOff>
    </xdr:from>
    <xdr:ext cx="762000" cy="259080"/>
    <xdr:sp macro="" textlink="">
      <xdr:nvSpPr>
        <xdr:cNvPr id="151" name="テキスト ボックス 150"/>
        <xdr:cNvSpPr txBox="1"/>
      </xdr:nvSpPr>
      <xdr:spPr>
        <a:xfrm>
          <a:off x="14401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73660</xdr:rowOff>
    </xdr:from>
    <xdr:ext cx="754380" cy="259080"/>
    <xdr:sp macro="" textlink="">
      <xdr:nvSpPr>
        <xdr:cNvPr id="153" name="テキスト ボックス 152"/>
        <xdr:cNvSpPr txBox="1"/>
      </xdr:nvSpPr>
      <xdr:spPr>
        <a:xfrm>
          <a:off x="13512800" y="247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78740</xdr:rowOff>
    </xdr:from>
    <xdr:to>
      <xdr:col>65</xdr:col>
      <xdr:colOff>53975</xdr:colOff>
      <xdr:row>16</xdr:row>
      <xdr:rowOff>8890</xdr:rowOff>
    </xdr:to>
    <xdr:sp macro="" textlink="">
      <xdr:nvSpPr>
        <xdr:cNvPr id="154" name="楕円 153"/>
        <xdr:cNvSpPr/>
      </xdr:nvSpPr>
      <xdr:spPr>
        <a:xfrm>
          <a:off x="12954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19050</xdr:rowOff>
    </xdr:from>
    <xdr:ext cx="762000" cy="251460"/>
    <xdr:sp macro="" textlink="">
      <xdr:nvSpPr>
        <xdr:cNvPr id="155" name="テキスト ボックス 154"/>
        <xdr:cNvSpPr txBox="1"/>
      </xdr:nvSpPr>
      <xdr:spPr>
        <a:xfrm>
          <a:off x="12623800" y="2419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全国平均や類似団体平均と比較すると依然として低い割合が続いている。令和3年度は、市内の高齢化人口の増加等の要因により、生活保護費や障害者自立支援給付費などの扶助費が前年度と比較して大きく増加したが、普通交付税の増などにより分母となる経常一般財源総額も増となったことから、分母の増加率が分子の増加率を上回ったため、0.4ポイントの減という結果となった。</a:t>
          </a:r>
          <a:endParaRPr kumimoji="1" lang="ja-JP" altLang="en-US" sz="1000">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今後は、市独自で行う扶助費について、継続的に精査、見直しを図っていく必要がある。</a:t>
          </a:r>
          <a:endParaRPr kumimoji="1" lang="ja-JP" altLang="en-US" sz="10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1" name="テキスト ボックス 170"/>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3" name="テキスト ボックス 172"/>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5" name="テキスト ボックス 174"/>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7" name="テキスト ボックス 176"/>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9" name="テキスト ボックス 178"/>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1" name="テキスト ボックス 180"/>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123190</xdr:rowOff>
    </xdr:to>
    <xdr:cxnSp macro="">
      <xdr:nvCxnSpPr>
        <xdr:cNvPr id="188" name="直線コネクタ 187"/>
        <xdr:cNvCxnSpPr/>
      </xdr:nvCxnSpPr>
      <xdr:spPr>
        <a:xfrm flipV="1">
          <a:off x="3987800" y="95224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762000" cy="251460"/>
    <xdr:sp macro="" textlink="">
      <xdr:nvSpPr>
        <xdr:cNvPr id="189" name="扶助費平均値テキスト"/>
        <xdr:cNvSpPr txBox="1"/>
      </xdr:nvSpPr>
      <xdr:spPr>
        <a:xfrm>
          <a:off x="4914900" y="9664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56</xdr:row>
      <xdr:rowOff>12700</xdr:rowOff>
    </xdr:to>
    <xdr:cxnSp macro="">
      <xdr:nvCxnSpPr>
        <xdr:cNvPr id="191" name="直線コネクタ 190"/>
        <xdr:cNvCxnSpPr/>
      </xdr:nvCxnSpPr>
      <xdr:spPr>
        <a:xfrm flipV="1">
          <a:off x="3098800" y="9552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28980" cy="251460"/>
    <xdr:sp macro="" textlink="">
      <xdr:nvSpPr>
        <xdr:cNvPr id="193" name="テキスト ボックス 192"/>
        <xdr:cNvSpPr txBox="1"/>
      </xdr:nvSpPr>
      <xdr:spPr>
        <a:xfrm>
          <a:off x="3606800" y="97790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4" name="直線コネクタ 193"/>
        <xdr:cNvCxnSpPr/>
      </xdr:nvCxnSpPr>
      <xdr:spPr>
        <a:xfrm>
          <a:off x="2209800" y="9537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67310</xdr:rowOff>
    </xdr:from>
    <xdr:ext cx="762000" cy="259080"/>
    <xdr:sp macro="" textlink="">
      <xdr:nvSpPr>
        <xdr:cNvPr id="196" name="テキスト ボックス 195"/>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77470</xdr:rowOff>
    </xdr:from>
    <xdr:to>
      <xdr:col>11</xdr:col>
      <xdr:colOff>9525</xdr:colOff>
      <xdr:row>55</xdr:row>
      <xdr:rowOff>107950</xdr:rowOff>
    </xdr:to>
    <xdr:cxnSp macro="">
      <xdr:nvCxnSpPr>
        <xdr:cNvPr id="197" name="直線コネクタ 196"/>
        <xdr:cNvCxnSpPr/>
      </xdr:nvCxnSpPr>
      <xdr:spPr>
        <a:xfrm>
          <a:off x="1320800" y="9507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4380" cy="251460"/>
    <xdr:sp macro="" textlink="">
      <xdr:nvSpPr>
        <xdr:cNvPr id="199" name="テキスト ボックス 198"/>
        <xdr:cNvSpPr txBox="1"/>
      </xdr:nvSpPr>
      <xdr:spPr>
        <a:xfrm>
          <a:off x="1828800" y="9801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13970</xdr:rowOff>
    </xdr:from>
    <xdr:ext cx="754380" cy="259080"/>
    <xdr:sp macro="" textlink="">
      <xdr:nvSpPr>
        <xdr:cNvPr id="201" name="テキスト ボックス 200"/>
        <xdr:cNvSpPr txBox="1"/>
      </xdr:nvSpPr>
      <xdr:spPr>
        <a:xfrm>
          <a:off x="939800" y="9786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4" name="テキスト ボックス 203"/>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58420</xdr:rowOff>
    </xdr:from>
    <xdr:ext cx="762000" cy="259080"/>
    <xdr:sp macro="" textlink="">
      <xdr:nvSpPr>
        <xdr:cNvPr id="208" name="扶助費該当値テキスト"/>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12700</xdr:rowOff>
    </xdr:from>
    <xdr:ext cx="728980" cy="259080"/>
    <xdr:sp macro="" textlink="">
      <xdr:nvSpPr>
        <xdr:cNvPr id="210" name="テキスト ボックス 209"/>
        <xdr:cNvSpPr txBox="1"/>
      </xdr:nvSpPr>
      <xdr:spPr>
        <a:xfrm>
          <a:off x="3606800" y="92710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2" name="テキスト ボックス 211"/>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54380" cy="251460"/>
    <xdr:sp macro="" textlink="">
      <xdr:nvSpPr>
        <xdr:cNvPr id="214" name="テキスト ボックス 213"/>
        <xdr:cNvSpPr txBox="1"/>
      </xdr:nvSpPr>
      <xdr:spPr>
        <a:xfrm>
          <a:off x="1828800" y="9255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138430</xdr:rowOff>
    </xdr:from>
    <xdr:ext cx="754380" cy="259080"/>
    <xdr:sp macro="" textlink="">
      <xdr:nvSpPr>
        <xdr:cNvPr id="216" name="テキスト ボックス 215"/>
        <xdr:cNvSpPr txBox="1"/>
      </xdr:nvSpPr>
      <xdr:spPr>
        <a:xfrm>
          <a:off x="939800" y="9225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令和3年度決算は、前年度と比較すると0.9ポイントの減となり、全国平均や類似団体平均よりは低い水準となっている。主な要因としては、繰出金の増などにより分子である経常充当一般財源が増となった一方で、普通交付税の増等により、分母である経常一般財源総額の増加率がそれ以上に増となったことによる。</a:t>
          </a:r>
        </a:p>
        <a:p>
          <a:r>
            <a:rPr kumimoji="1" lang="ja-JP" altLang="en-US" sz="1000">
              <a:solidFill>
                <a:sysClr val="windowText" lastClr="000000"/>
              </a:solidFill>
              <a:latin typeface="ＭＳ Ｐゴシック"/>
              <a:ea typeface="ＭＳ Ｐゴシック"/>
            </a:rPr>
            <a:t>　後期高齢者医療、介護保険事業の特別会計に対する繰出金については、高齢化率の割合が高いことなどから年々増加傾向となっている。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0830" cy="225425"/>
    <xdr:sp macro="" textlink="">
      <xdr:nvSpPr>
        <xdr:cNvPr id="228" name="テキスト ボックス 227"/>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0" name="テキスト ボックス 229"/>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0380" cy="259080"/>
    <xdr:sp macro="" textlink="">
      <xdr:nvSpPr>
        <xdr:cNvPr id="232" name="テキスト ボックス 231"/>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0380" cy="251460"/>
    <xdr:sp macro="" textlink="">
      <xdr:nvSpPr>
        <xdr:cNvPr id="234" name="テキスト ボックス 233"/>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0380" cy="258445"/>
    <xdr:sp macro="" textlink="">
      <xdr:nvSpPr>
        <xdr:cNvPr id="236" name="テキスト ボックス 235"/>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0380" cy="259080"/>
    <xdr:sp macro="" textlink="">
      <xdr:nvSpPr>
        <xdr:cNvPr id="238" name="テキスト ボックス 237"/>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0380" cy="251460"/>
    <xdr:sp macro="" textlink="">
      <xdr:nvSpPr>
        <xdr:cNvPr id="240" name="テキスト ボックス 239"/>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0380" cy="259080"/>
    <xdr:sp macro="" textlink="">
      <xdr:nvSpPr>
        <xdr:cNvPr id="242" name="テキスト ボックス 241"/>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4" name="テキスト ボックス 243"/>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1460"/>
    <xdr:sp macro="" textlink="">
      <xdr:nvSpPr>
        <xdr:cNvPr id="249" name="その他最大値テキスト"/>
        <xdr:cNvSpPr txBox="1"/>
      </xdr:nvSpPr>
      <xdr:spPr>
        <a:xfrm>
          <a:off x="16598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50" name="直線コネクタ 249"/>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34290</xdr:rowOff>
    </xdr:from>
    <xdr:to>
      <xdr:col>82</xdr:col>
      <xdr:colOff>107950</xdr:colOff>
      <xdr:row>56</xdr:row>
      <xdr:rowOff>132715</xdr:rowOff>
    </xdr:to>
    <xdr:cxnSp macro="">
      <xdr:nvCxnSpPr>
        <xdr:cNvPr id="251" name="直線コネクタ 250"/>
        <xdr:cNvCxnSpPr/>
      </xdr:nvCxnSpPr>
      <xdr:spPr>
        <a:xfrm flipV="1">
          <a:off x="15671800" y="96354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53975</xdr:rowOff>
    </xdr:from>
    <xdr:ext cx="762000" cy="251460"/>
    <xdr:sp macro="" textlink="">
      <xdr:nvSpPr>
        <xdr:cNvPr id="252" name="その他平均値テキスト"/>
        <xdr:cNvSpPr txBox="1"/>
      </xdr:nvSpPr>
      <xdr:spPr>
        <a:xfrm>
          <a:off x="16598900" y="965517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56</xdr:row>
      <xdr:rowOff>143510</xdr:rowOff>
    </xdr:to>
    <xdr:cxnSp macro="">
      <xdr:nvCxnSpPr>
        <xdr:cNvPr id="254" name="直線コネクタ 253"/>
        <xdr:cNvCxnSpPr/>
      </xdr:nvCxnSpPr>
      <xdr:spPr>
        <a:xfrm flipV="1">
          <a:off x="14782800" y="9733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56" name="テキスト ボックス 255"/>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99695</xdr:rowOff>
    </xdr:from>
    <xdr:to>
      <xdr:col>73</xdr:col>
      <xdr:colOff>180975</xdr:colOff>
      <xdr:row>56</xdr:row>
      <xdr:rowOff>143510</xdr:rowOff>
    </xdr:to>
    <xdr:cxnSp macro="">
      <xdr:nvCxnSpPr>
        <xdr:cNvPr id="257" name="直線コネクタ 256"/>
        <xdr:cNvCxnSpPr/>
      </xdr:nvCxnSpPr>
      <xdr:spPr>
        <a:xfrm>
          <a:off x="13893800" y="9700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51460"/>
    <xdr:sp macro="" textlink="">
      <xdr:nvSpPr>
        <xdr:cNvPr id="259" name="テキスト ボックス 258"/>
        <xdr:cNvSpPr txBox="1"/>
      </xdr:nvSpPr>
      <xdr:spPr>
        <a:xfrm>
          <a:off x="14401800" y="99650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162560</xdr:rowOff>
    </xdr:from>
    <xdr:to>
      <xdr:col>69</xdr:col>
      <xdr:colOff>92075</xdr:colOff>
      <xdr:row>56</xdr:row>
      <xdr:rowOff>99695</xdr:rowOff>
    </xdr:to>
    <xdr:cxnSp macro="">
      <xdr:nvCxnSpPr>
        <xdr:cNvPr id="260" name="直線コネクタ 259"/>
        <xdr:cNvCxnSpPr/>
      </xdr:nvCxnSpPr>
      <xdr:spPr>
        <a:xfrm>
          <a:off x="13004800" y="95923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54380" cy="251460"/>
    <xdr:sp macro="" textlink="">
      <xdr:nvSpPr>
        <xdr:cNvPr id="262" name="テキスト ボックス 261"/>
        <xdr:cNvSpPr txBox="1"/>
      </xdr:nvSpPr>
      <xdr:spPr>
        <a:xfrm>
          <a:off x="13512800" y="99650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1460"/>
    <xdr:sp macro="" textlink="">
      <xdr:nvSpPr>
        <xdr:cNvPr id="264" name="テキスト ボックス 263"/>
        <xdr:cNvSpPr txBox="1"/>
      </xdr:nvSpPr>
      <xdr:spPr>
        <a:xfrm>
          <a:off x="12623800" y="99650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6" name="テキスト ボックス 265"/>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7" name="テキスト ボックス 266"/>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9" name="テキスト ボックス 268"/>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154940</xdr:rowOff>
    </xdr:from>
    <xdr:to>
      <xdr:col>82</xdr:col>
      <xdr:colOff>158750</xdr:colOff>
      <xdr:row>56</xdr:row>
      <xdr:rowOff>85090</xdr:rowOff>
    </xdr:to>
    <xdr:sp macro="" textlink="">
      <xdr:nvSpPr>
        <xdr:cNvPr id="270" name="楕円 269"/>
        <xdr:cNvSpPr/>
      </xdr:nvSpPr>
      <xdr:spPr>
        <a:xfrm>
          <a:off x="164592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0</xdr:rowOff>
    </xdr:from>
    <xdr:ext cx="762000" cy="259080"/>
    <xdr:sp macro="" textlink="">
      <xdr:nvSpPr>
        <xdr:cNvPr id="271" name="その他該当値テキスト"/>
        <xdr:cNvSpPr txBox="1"/>
      </xdr:nvSpPr>
      <xdr:spPr>
        <a:xfrm>
          <a:off x="165989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72" name="楕円 271"/>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8445"/>
    <xdr:sp macro="" textlink="">
      <xdr:nvSpPr>
        <xdr:cNvPr id="273" name="テキスト ボックス 272"/>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92710</xdr:rowOff>
    </xdr:from>
    <xdr:to>
      <xdr:col>74</xdr:col>
      <xdr:colOff>31750</xdr:colOff>
      <xdr:row>57</xdr:row>
      <xdr:rowOff>22860</xdr:rowOff>
    </xdr:to>
    <xdr:sp macro="" textlink="">
      <xdr:nvSpPr>
        <xdr:cNvPr id="274" name="楕円 273"/>
        <xdr:cNvSpPr/>
      </xdr:nvSpPr>
      <xdr:spPr>
        <a:xfrm>
          <a:off x="14732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33020</xdr:rowOff>
    </xdr:from>
    <xdr:ext cx="762000" cy="259080"/>
    <xdr:sp macro="" textlink="">
      <xdr:nvSpPr>
        <xdr:cNvPr id="275" name="テキスト ボックス 274"/>
        <xdr:cNvSpPr txBox="1"/>
      </xdr:nvSpPr>
      <xdr:spPr>
        <a:xfrm>
          <a:off x="14401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48895</xdr:rowOff>
    </xdr:from>
    <xdr:to>
      <xdr:col>69</xdr:col>
      <xdr:colOff>142875</xdr:colOff>
      <xdr:row>56</xdr:row>
      <xdr:rowOff>150495</xdr:rowOff>
    </xdr:to>
    <xdr:sp macro="" textlink="">
      <xdr:nvSpPr>
        <xdr:cNvPr id="276" name="楕円 275"/>
        <xdr:cNvSpPr/>
      </xdr:nvSpPr>
      <xdr:spPr>
        <a:xfrm>
          <a:off x="13843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160655</xdr:rowOff>
    </xdr:from>
    <xdr:ext cx="754380" cy="259080"/>
    <xdr:sp macro="" textlink="">
      <xdr:nvSpPr>
        <xdr:cNvPr id="277" name="テキスト ボックス 276"/>
        <xdr:cNvSpPr txBox="1"/>
      </xdr:nvSpPr>
      <xdr:spPr>
        <a:xfrm>
          <a:off x="13512800" y="94189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111760</xdr:rowOff>
    </xdr:from>
    <xdr:to>
      <xdr:col>65</xdr:col>
      <xdr:colOff>53975</xdr:colOff>
      <xdr:row>56</xdr:row>
      <xdr:rowOff>41910</xdr:rowOff>
    </xdr:to>
    <xdr:sp macro="" textlink="">
      <xdr:nvSpPr>
        <xdr:cNvPr id="278" name="楕円 277"/>
        <xdr:cNvSpPr/>
      </xdr:nvSpPr>
      <xdr:spPr>
        <a:xfrm>
          <a:off x="12954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52070</xdr:rowOff>
    </xdr:from>
    <xdr:ext cx="762000" cy="251460"/>
    <xdr:sp macro="" textlink="">
      <xdr:nvSpPr>
        <xdr:cNvPr id="279" name="テキスト ボックス 278"/>
        <xdr:cNvSpPr txBox="1"/>
      </xdr:nvSpPr>
      <xdr:spPr>
        <a:xfrm>
          <a:off x="1262380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全国平均及び類似団体平均と比較すると高い割合になっている。</a:t>
          </a:r>
        </a:p>
        <a:p>
          <a:r>
            <a:rPr kumimoji="1" lang="ja-JP" altLang="en-US" sz="900">
              <a:solidFill>
                <a:sysClr val="windowText" lastClr="000000"/>
              </a:solidFill>
              <a:latin typeface="ＭＳ Ｐゴシック"/>
              <a:ea typeface="ＭＳ Ｐゴシック"/>
            </a:rPr>
            <a:t>令和3年度決算は常総地方広域市町村圏事務組合負担金が大幅に増となったことにより、分子である経常充当一般財源が全体で約1.5億円の増となったが、その一方で、普通交付税の増などにより分母となる経常一般財源総額も増となったことから、分母の増加率が分子の増加率を上回ったため、結果的に前年度と比較すると0.5ポイント減となった。</a:t>
          </a:r>
        </a:p>
        <a:p>
          <a:r>
            <a:rPr kumimoji="1" lang="ja-JP" altLang="en-US" sz="900">
              <a:solidFill>
                <a:sysClr val="windowText" lastClr="000000"/>
              </a:solidFill>
              <a:latin typeface="ＭＳ Ｐゴシック"/>
              <a:ea typeface="ＭＳ Ｐゴシック"/>
            </a:rPr>
            <a:t>　今後も引き続き適正な補助金の交付を行い、公平性・公益性の確保に努めていくとともに、一部事務組合については、維持管理経費の削減などの働きかけによる負担金の抑制や、組織の見直しの検討により効率的な行政運営を図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830" cy="225425"/>
    <xdr:sp macro="" textlink="">
      <xdr:nvSpPr>
        <xdr:cNvPr id="291" name="テキスト ボックス 290"/>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3" name="テキスト ボックス 292"/>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0380" cy="251460"/>
    <xdr:sp macro="" textlink="">
      <xdr:nvSpPr>
        <xdr:cNvPr id="295" name="テキスト ボックス 294"/>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0380" cy="251460"/>
    <xdr:sp macro="" textlink="">
      <xdr:nvSpPr>
        <xdr:cNvPr id="297" name="テキスト ボックス 296"/>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0380" cy="251460"/>
    <xdr:sp macro="" textlink="">
      <xdr:nvSpPr>
        <xdr:cNvPr id="299" name="テキスト ボックス 298"/>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0380" cy="251460"/>
    <xdr:sp macro="" textlink="">
      <xdr:nvSpPr>
        <xdr:cNvPr id="301" name="テキスト ボックス 300"/>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3" name="テキスト ボックス 302"/>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1460"/>
    <xdr:sp macro="" textlink="">
      <xdr:nvSpPr>
        <xdr:cNvPr id="306" name="補助費等最小値テキスト"/>
        <xdr:cNvSpPr txBox="1"/>
      </xdr:nvSpPr>
      <xdr:spPr>
        <a:xfrm>
          <a:off x="16598900" y="7025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1460"/>
    <xdr:sp macro="" textlink="">
      <xdr:nvSpPr>
        <xdr:cNvPr id="308" name="補助費等最大値テキスト"/>
        <xdr:cNvSpPr txBox="1"/>
      </xdr:nvSpPr>
      <xdr:spPr>
        <a:xfrm>
          <a:off x="16598900" y="5334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122555</xdr:rowOff>
    </xdr:from>
    <xdr:to>
      <xdr:col>82</xdr:col>
      <xdr:colOff>107950</xdr:colOff>
      <xdr:row>36</xdr:row>
      <xdr:rowOff>168275</xdr:rowOff>
    </xdr:to>
    <xdr:cxnSp macro="">
      <xdr:nvCxnSpPr>
        <xdr:cNvPr id="310" name="直線コネクタ 309"/>
        <xdr:cNvCxnSpPr/>
      </xdr:nvCxnSpPr>
      <xdr:spPr>
        <a:xfrm flipV="1">
          <a:off x="15671800" y="62947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6350</xdr:rowOff>
    </xdr:from>
    <xdr:ext cx="762000" cy="251460"/>
    <xdr:sp macro="" textlink="">
      <xdr:nvSpPr>
        <xdr:cNvPr id="311" name="補助費等平均値テキスト"/>
        <xdr:cNvSpPr txBox="1"/>
      </xdr:nvSpPr>
      <xdr:spPr>
        <a:xfrm>
          <a:off x="16598900" y="60071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12" name="フローチャート: 判断 311"/>
        <xdr:cNvSpPr/>
      </xdr:nvSpPr>
      <xdr:spPr>
        <a:xfrm>
          <a:off x="164592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168275</xdr:rowOff>
    </xdr:from>
    <xdr:to>
      <xdr:col>78</xdr:col>
      <xdr:colOff>69850</xdr:colOff>
      <xdr:row>37</xdr:row>
      <xdr:rowOff>15240</xdr:rowOff>
    </xdr:to>
    <xdr:cxnSp macro="">
      <xdr:nvCxnSpPr>
        <xdr:cNvPr id="313" name="直線コネクタ 312"/>
        <xdr:cNvCxnSpPr/>
      </xdr:nvCxnSpPr>
      <xdr:spPr>
        <a:xfrm flipV="1">
          <a:off x="14782800" y="6340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26035</xdr:rowOff>
    </xdr:from>
    <xdr:to>
      <xdr:col>78</xdr:col>
      <xdr:colOff>120650</xdr:colOff>
      <xdr:row>36</xdr:row>
      <xdr:rowOff>127635</xdr:rowOff>
    </xdr:to>
    <xdr:sp macro="" textlink="">
      <xdr:nvSpPr>
        <xdr:cNvPr id="314" name="フローチャート: 判断 313"/>
        <xdr:cNvSpPr/>
      </xdr:nvSpPr>
      <xdr:spPr>
        <a:xfrm>
          <a:off x="15621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137795</xdr:rowOff>
    </xdr:from>
    <xdr:ext cx="736600" cy="259080"/>
    <xdr:sp macro="" textlink="">
      <xdr:nvSpPr>
        <xdr:cNvPr id="315" name="テキスト ボックス 314"/>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15240</xdr:rowOff>
    </xdr:from>
    <xdr:to>
      <xdr:col>73</xdr:col>
      <xdr:colOff>180975</xdr:colOff>
      <xdr:row>37</xdr:row>
      <xdr:rowOff>15240</xdr:rowOff>
    </xdr:to>
    <xdr:cxnSp macro="">
      <xdr:nvCxnSpPr>
        <xdr:cNvPr id="316" name="直線コネクタ 315"/>
        <xdr:cNvCxnSpPr/>
      </xdr:nvCxnSpPr>
      <xdr:spPr>
        <a:xfrm>
          <a:off x="13893800" y="6358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73660</xdr:rowOff>
    </xdr:from>
    <xdr:ext cx="762000" cy="259080"/>
    <xdr:sp macro="" textlink="">
      <xdr:nvSpPr>
        <xdr:cNvPr id="318" name="テキスト ボックス 317"/>
        <xdr:cNvSpPr txBox="1"/>
      </xdr:nvSpPr>
      <xdr:spPr>
        <a:xfrm>
          <a:off x="14401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15240</xdr:rowOff>
    </xdr:to>
    <xdr:cxnSp macro="">
      <xdr:nvCxnSpPr>
        <xdr:cNvPr id="319" name="直線コネクタ 318"/>
        <xdr:cNvCxnSpPr/>
      </xdr:nvCxnSpPr>
      <xdr:spPr>
        <a:xfrm>
          <a:off x="13004800" y="63500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114935</xdr:rowOff>
    </xdr:from>
    <xdr:to>
      <xdr:col>69</xdr:col>
      <xdr:colOff>142875</xdr:colOff>
      <xdr:row>36</xdr:row>
      <xdr:rowOff>45085</xdr:rowOff>
    </xdr:to>
    <xdr:sp macro="" textlink="">
      <xdr:nvSpPr>
        <xdr:cNvPr id="320" name="フローチャート: 判断 319"/>
        <xdr:cNvSpPr/>
      </xdr:nvSpPr>
      <xdr:spPr>
        <a:xfrm>
          <a:off x="13843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54380" cy="251460"/>
    <xdr:sp macro="" textlink="">
      <xdr:nvSpPr>
        <xdr:cNvPr id="321" name="テキスト ボックス 320"/>
        <xdr:cNvSpPr txBox="1"/>
      </xdr:nvSpPr>
      <xdr:spPr>
        <a:xfrm>
          <a:off x="13512800" y="58845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2" name="フローチャート: 判断 321"/>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23" name="テキスト ボックス 322"/>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5" name="テキスト ボックス 324"/>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6" name="テキスト ボックス 325"/>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8" name="テキスト ボックス 327"/>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71755</xdr:rowOff>
    </xdr:from>
    <xdr:to>
      <xdr:col>82</xdr:col>
      <xdr:colOff>158750</xdr:colOff>
      <xdr:row>37</xdr:row>
      <xdr:rowOff>1905</xdr:rowOff>
    </xdr:to>
    <xdr:sp macro="" textlink="">
      <xdr:nvSpPr>
        <xdr:cNvPr id="329" name="楕円 328"/>
        <xdr:cNvSpPr/>
      </xdr:nvSpPr>
      <xdr:spPr>
        <a:xfrm>
          <a:off x="16459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43815</xdr:rowOff>
    </xdr:from>
    <xdr:ext cx="762000" cy="251460"/>
    <xdr:sp macro="" textlink="">
      <xdr:nvSpPr>
        <xdr:cNvPr id="330" name="補助費等該当値テキスト"/>
        <xdr:cNvSpPr txBox="1"/>
      </xdr:nvSpPr>
      <xdr:spPr>
        <a:xfrm>
          <a:off x="16598900" y="6216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117475</xdr:rowOff>
    </xdr:from>
    <xdr:to>
      <xdr:col>78</xdr:col>
      <xdr:colOff>120650</xdr:colOff>
      <xdr:row>37</xdr:row>
      <xdr:rowOff>47625</xdr:rowOff>
    </xdr:to>
    <xdr:sp macro="" textlink="">
      <xdr:nvSpPr>
        <xdr:cNvPr id="331" name="楕円 330"/>
        <xdr:cNvSpPr/>
      </xdr:nvSpPr>
      <xdr:spPr>
        <a:xfrm>
          <a:off x="15621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32385</xdr:rowOff>
    </xdr:from>
    <xdr:ext cx="736600" cy="251460"/>
    <xdr:sp macro="" textlink="">
      <xdr:nvSpPr>
        <xdr:cNvPr id="332" name="テキスト ボックス 331"/>
        <xdr:cNvSpPr txBox="1"/>
      </xdr:nvSpPr>
      <xdr:spPr>
        <a:xfrm>
          <a:off x="15290800" y="63760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135890</xdr:rowOff>
    </xdr:from>
    <xdr:to>
      <xdr:col>74</xdr:col>
      <xdr:colOff>31750</xdr:colOff>
      <xdr:row>37</xdr:row>
      <xdr:rowOff>66040</xdr:rowOff>
    </xdr:to>
    <xdr:sp macro="" textlink="">
      <xdr:nvSpPr>
        <xdr:cNvPr id="333" name="楕円 332"/>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50800</xdr:rowOff>
    </xdr:from>
    <xdr:ext cx="762000" cy="259080"/>
    <xdr:sp macro="" textlink="">
      <xdr:nvSpPr>
        <xdr:cNvPr id="334" name="テキスト ボックス 333"/>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5" name="楕円 334"/>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4380" cy="259080"/>
    <xdr:sp macro="" textlink="">
      <xdr:nvSpPr>
        <xdr:cNvPr id="336" name="テキスト ボックス 335"/>
        <xdr:cNvSpPr txBox="1"/>
      </xdr:nvSpPr>
      <xdr:spPr>
        <a:xfrm>
          <a:off x="13512800" y="63944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37" name="楕円 336"/>
        <xdr:cNvSpPr/>
      </xdr:nvSpPr>
      <xdr:spPr>
        <a:xfrm>
          <a:off x="12954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1460"/>
    <xdr:sp macro="" textlink="">
      <xdr:nvSpPr>
        <xdr:cNvPr id="338" name="テキスト ボックス 337"/>
        <xdr:cNvSpPr txBox="1"/>
      </xdr:nvSpPr>
      <xdr:spPr>
        <a:xfrm>
          <a:off x="12623800" y="6384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全国平均及び類似団体平均と比較すると高い割合になっている。公債費については、H29年度に借り入れた臨時財政対策債やR1年度に借り入れた同報無線システム整備事業に係る緊急防災・減災事業債の償還が開始した影響で、分子となる地方債の元利償還金が増加しているが、普通交付税の増などにより分母となる経常一般財源総額も増となったことから、分母の増加率が分子の増加率を上回ったため、結果的に前年度と比較すると0.8ポイント減となった。しかし、類似団体と比較すると、公債費に係る経常収支比率は類似団体平均を3.7ポイント上回っている。さらに、下水道事業の元利償還金に係るものなど公債費に類似の経費を合わせると、人口1人当たりの決算額は類似団体平均を3,881円上回っており、公債費の負担は非常に重いものとなっている。　R3年度予算編成より政策的事業に係る地方債の発行に上限を設定していることから、今後は適切に地方債を管理し、公債費の抑制に努めていく。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50" name="テキスト ボックス 349"/>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2" name="テキスト ボックス 351"/>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54" name="テキスト ボックス 353"/>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56" name="テキスト ボックス 355"/>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58" name="テキスト ボックス 357"/>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60" name="テキスト ボックス 359"/>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62" name="テキスト ボックス 361"/>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0380" cy="251460"/>
    <xdr:sp macro="" textlink="">
      <xdr:nvSpPr>
        <xdr:cNvPr id="364" name="テキスト ボックス 363"/>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6" name="直線コネクタ 365"/>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1460"/>
    <xdr:sp macro="" textlink="">
      <xdr:nvSpPr>
        <xdr:cNvPr id="367" name="公債費最小値テキスト"/>
        <xdr:cNvSpPr txBox="1"/>
      </xdr:nvSpPr>
      <xdr:spPr>
        <a:xfrm>
          <a:off x="4914900" y="13723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8" name="直線コネクタ 367"/>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149860</xdr:rowOff>
    </xdr:to>
    <xdr:cxnSp macro="">
      <xdr:nvCxnSpPr>
        <xdr:cNvPr id="371" name="直線コネクタ 370"/>
        <xdr:cNvCxnSpPr/>
      </xdr:nvCxnSpPr>
      <xdr:spPr>
        <a:xfrm flipV="1">
          <a:off x="3987800" y="134620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149860</xdr:rowOff>
    </xdr:to>
    <xdr:cxnSp macro="">
      <xdr:nvCxnSpPr>
        <xdr:cNvPr id="374" name="直線コネクタ 373"/>
        <xdr:cNvCxnSpPr/>
      </xdr:nvCxnSpPr>
      <xdr:spPr>
        <a:xfrm>
          <a:off x="3098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5" name="フローチャート: 判断 374"/>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28980" cy="251460"/>
    <xdr:sp macro="" textlink="">
      <xdr:nvSpPr>
        <xdr:cNvPr id="376" name="テキスト ボックス 375"/>
        <xdr:cNvSpPr txBox="1"/>
      </xdr:nvSpPr>
      <xdr:spPr>
        <a:xfrm>
          <a:off x="3606800" y="129362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134620</xdr:rowOff>
    </xdr:from>
    <xdr:to>
      <xdr:col>15</xdr:col>
      <xdr:colOff>98425</xdr:colOff>
      <xdr:row>78</xdr:row>
      <xdr:rowOff>165100</xdr:rowOff>
    </xdr:to>
    <xdr:cxnSp macro="">
      <xdr:nvCxnSpPr>
        <xdr:cNvPr id="377" name="直線コネクタ 376"/>
        <xdr:cNvCxnSpPr/>
      </xdr:nvCxnSpPr>
      <xdr:spPr>
        <a:xfrm flipV="1">
          <a:off x="2209800" y="13507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8" name="フローチャート: 判断 377"/>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69850</xdr:rowOff>
    </xdr:from>
    <xdr:ext cx="762000" cy="259080"/>
    <xdr:sp macro="" textlink="">
      <xdr:nvSpPr>
        <xdr:cNvPr id="379" name="テキスト ボックス 378"/>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134620</xdr:rowOff>
    </xdr:from>
    <xdr:to>
      <xdr:col>11</xdr:col>
      <xdr:colOff>9525</xdr:colOff>
      <xdr:row>78</xdr:row>
      <xdr:rowOff>165100</xdr:rowOff>
    </xdr:to>
    <xdr:cxnSp macro="">
      <xdr:nvCxnSpPr>
        <xdr:cNvPr id="380" name="直線コネクタ 379"/>
        <xdr:cNvCxnSpPr/>
      </xdr:nvCxnSpPr>
      <xdr:spPr>
        <a:xfrm>
          <a:off x="1320800" y="13507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4380" cy="259080"/>
    <xdr:sp macro="" textlink="">
      <xdr:nvSpPr>
        <xdr:cNvPr id="382" name="テキスト ボックス 381"/>
        <xdr:cNvSpPr txBox="1"/>
      </xdr:nvSpPr>
      <xdr:spPr>
        <a:xfrm>
          <a:off x="1828800" y="12951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3" name="フローチャート: 判断 382"/>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54380" cy="259080"/>
    <xdr:sp macro="" textlink="">
      <xdr:nvSpPr>
        <xdr:cNvPr id="384" name="テキスト ボックス 383"/>
        <xdr:cNvSpPr txBox="1"/>
      </xdr:nvSpPr>
      <xdr:spPr>
        <a:xfrm>
          <a:off x="939800" y="129743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7" name="テキスト ボックス 386"/>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0" name="楕円 389"/>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762000" cy="259080"/>
    <xdr:sp macro="" textlink="">
      <xdr:nvSpPr>
        <xdr:cNvPr id="391" name="公債費該当値テキスト"/>
        <xdr:cNvSpPr txBox="1"/>
      </xdr:nvSpPr>
      <xdr:spPr>
        <a:xfrm>
          <a:off x="4914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99060</xdr:rowOff>
    </xdr:from>
    <xdr:to>
      <xdr:col>20</xdr:col>
      <xdr:colOff>38100</xdr:colOff>
      <xdr:row>79</xdr:row>
      <xdr:rowOff>29210</xdr:rowOff>
    </xdr:to>
    <xdr:sp macro="" textlink="">
      <xdr:nvSpPr>
        <xdr:cNvPr id="392" name="楕円 391"/>
        <xdr:cNvSpPr/>
      </xdr:nvSpPr>
      <xdr:spPr>
        <a:xfrm>
          <a:off x="3937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13970</xdr:rowOff>
    </xdr:from>
    <xdr:ext cx="728980" cy="259080"/>
    <xdr:sp macro="" textlink="">
      <xdr:nvSpPr>
        <xdr:cNvPr id="393" name="テキスト ボックス 392"/>
        <xdr:cNvSpPr txBox="1"/>
      </xdr:nvSpPr>
      <xdr:spPr>
        <a:xfrm>
          <a:off x="3606800" y="1355852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4" name="楕円 393"/>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170180</xdr:rowOff>
    </xdr:from>
    <xdr:ext cx="762000" cy="259080"/>
    <xdr:sp macro="" textlink="">
      <xdr:nvSpPr>
        <xdr:cNvPr id="395" name="テキスト ボックス 394"/>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6" name="楕円 395"/>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29210</xdr:rowOff>
    </xdr:from>
    <xdr:ext cx="754380" cy="251460"/>
    <xdr:sp macro="" textlink="">
      <xdr:nvSpPr>
        <xdr:cNvPr id="397" name="テキスト ボックス 396"/>
        <xdr:cNvSpPr txBox="1"/>
      </xdr:nvSpPr>
      <xdr:spPr>
        <a:xfrm>
          <a:off x="1828800" y="13573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8" name="楕円 397"/>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170180</xdr:rowOff>
    </xdr:from>
    <xdr:ext cx="754380" cy="259080"/>
    <xdr:sp macro="" textlink="">
      <xdr:nvSpPr>
        <xdr:cNvPr id="399" name="テキスト ボックス 398"/>
        <xdr:cNvSpPr txBox="1"/>
      </xdr:nvSpPr>
      <xdr:spPr>
        <a:xfrm>
          <a:off x="939800" y="13543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令和3年度決算では、普通交付税の再算定が行われた事による普通交付税の増などにより、分母となる経常一般財源総額が増額した影響もあり、全ての項目において比率が減となり、前年度と比較すると5.9ポイント減となっている。</a:t>
          </a:r>
        </a:p>
        <a:p>
          <a:r>
            <a:rPr kumimoji="1" lang="ja-JP" altLang="en-US" sz="1000">
              <a:solidFill>
                <a:sysClr val="windowText" lastClr="000000"/>
              </a:solidFill>
              <a:latin typeface="ＭＳ Ｐゴシック"/>
              <a:ea typeface="ＭＳ Ｐゴシック"/>
            </a:rPr>
            <a:t>　今後、類似団体平均と比較し高い水準のものについては、継続的に精査、見直しを行い健全な財政運営を行っていく。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830" cy="225425"/>
    <xdr:sp macro="" textlink="">
      <xdr:nvSpPr>
        <xdr:cNvPr id="411" name="テキスト ボックス 410"/>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3" name="テキスト ボックス 412"/>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5" name="テキスト ボックス 414"/>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7" name="テキスト ボックス 416"/>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9" name="テキスト ボックス 418"/>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1" name="テキスト ボックス 420"/>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3" name="テキスト ボックス 422"/>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5" name="直線コネクタ 424"/>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6"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7" name="直線コネクタ 426"/>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1460"/>
    <xdr:sp macro="" textlink="">
      <xdr:nvSpPr>
        <xdr:cNvPr id="428" name="公債費以外最大値テキスト"/>
        <xdr:cNvSpPr txBox="1"/>
      </xdr:nvSpPr>
      <xdr:spPr>
        <a:xfrm>
          <a:off x="16598900" y="12557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118110</xdr:rowOff>
    </xdr:from>
    <xdr:to>
      <xdr:col>82</xdr:col>
      <xdr:colOff>107950</xdr:colOff>
      <xdr:row>78</xdr:row>
      <xdr:rowOff>44450</xdr:rowOff>
    </xdr:to>
    <xdr:cxnSp macro="">
      <xdr:nvCxnSpPr>
        <xdr:cNvPr id="430" name="直線コネクタ 429"/>
        <xdr:cNvCxnSpPr/>
      </xdr:nvCxnSpPr>
      <xdr:spPr>
        <a:xfrm flipV="1">
          <a:off x="15671800" y="13148310"/>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31"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2" name="フローチャート: 判断 431"/>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44450</xdr:rowOff>
    </xdr:from>
    <xdr:to>
      <xdr:col>78</xdr:col>
      <xdr:colOff>69850</xdr:colOff>
      <xdr:row>78</xdr:row>
      <xdr:rowOff>81280</xdr:rowOff>
    </xdr:to>
    <xdr:cxnSp macro="">
      <xdr:nvCxnSpPr>
        <xdr:cNvPr id="433" name="直線コネクタ 432"/>
        <xdr:cNvCxnSpPr/>
      </xdr:nvCxnSpPr>
      <xdr:spPr>
        <a:xfrm flipV="1">
          <a:off x="14782800" y="134175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4" name="フローチャート: 判断 433"/>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6600" cy="251460"/>
    <xdr:sp macro="" textlink="">
      <xdr:nvSpPr>
        <xdr:cNvPr id="435" name="テキスト ボックス 434"/>
        <xdr:cNvSpPr txBox="1"/>
      </xdr:nvSpPr>
      <xdr:spPr>
        <a:xfrm>
          <a:off x="15290800" y="135172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12700</xdr:rowOff>
    </xdr:from>
    <xdr:to>
      <xdr:col>73</xdr:col>
      <xdr:colOff>180975</xdr:colOff>
      <xdr:row>78</xdr:row>
      <xdr:rowOff>81280</xdr:rowOff>
    </xdr:to>
    <xdr:cxnSp macro="">
      <xdr:nvCxnSpPr>
        <xdr:cNvPr id="436" name="直線コネクタ 435"/>
        <xdr:cNvCxnSpPr/>
      </xdr:nvCxnSpPr>
      <xdr:spPr>
        <a:xfrm>
          <a:off x="13893800" y="133858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7" name="フローチャート: 判断 436"/>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1460"/>
    <xdr:sp macro="" textlink="">
      <xdr:nvSpPr>
        <xdr:cNvPr id="438" name="テキスト ボックス 437"/>
        <xdr:cNvSpPr txBox="1"/>
      </xdr:nvSpPr>
      <xdr:spPr>
        <a:xfrm>
          <a:off x="14401800" y="135401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78</xdr:row>
      <xdr:rowOff>12700</xdr:rowOff>
    </xdr:to>
    <xdr:cxnSp macro="">
      <xdr:nvCxnSpPr>
        <xdr:cNvPr id="439" name="直線コネクタ 438"/>
        <xdr:cNvCxnSpPr/>
      </xdr:nvCxnSpPr>
      <xdr:spPr>
        <a:xfrm>
          <a:off x="13004800" y="13271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0" name="フローチャート: 判断 439"/>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54380" cy="251460"/>
    <xdr:sp macro="" textlink="">
      <xdr:nvSpPr>
        <xdr:cNvPr id="441" name="テキスト ボックス 440"/>
        <xdr:cNvSpPr txBox="1"/>
      </xdr:nvSpPr>
      <xdr:spPr>
        <a:xfrm>
          <a:off x="13512800" y="135083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2" name="フローチャート: 判断 441"/>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43" name="テキスト ボックス 442"/>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5" name="テキスト ボックス 444"/>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6" name="テキスト ボックス 445"/>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8" name="テキスト ボックス 447"/>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67310</xdr:rowOff>
    </xdr:from>
    <xdr:to>
      <xdr:col>82</xdr:col>
      <xdr:colOff>158750</xdr:colOff>
      <xdr:row>76</xdr:row>
      <xdr:rowOff>168910</xdr:rowOff>
    </xdr:to>
    <xdr:sp macro="" textlink="">
      <xdr:nvSpPr>
        <xdr:cNvPr id="449" name="楕円 448"/>
        <xdr:cNvSpPr/>
      </xdr:nvSpPr>
      <xdr:spPr>
        <a:xfrm>
          <a:off x="164592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83820</xdr:rowOff>
    </xdr:from>
    <xdr:ext cx="762000" cy="259080"/>
    <xdr:sp macro="" textlink="">
      <xdr:nvSpPr>
        <xdr:cNvPr id="450" name="公債費以外該当値テキスト"/>
        <xdr:cNvSpPr txBox="1"/>
      </xdr:nvSpPr>
      <xdr:spPr>
        <a:xfrm>
          <a:off x="16598900" y="1294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165100</xdr:rowOff>
    </xdr:from>
    <xdr:to>
      <xdr:col>78</xdr:col>
      <xdr:colOff>120650</xdr:colOff>
      <xdr:row>78</xdr:row>
      <xdr:rowOff>95250</xdr:rowOff>
    </xdr:to>
    <xdr:sp macro="" textlink="">
      <xdr:nvSpPr>
        <xdr:cNvPr id="451" name="楕円 450"/>
        <xdr:cNvSpPr/>
      </xdr:nvSpPr>
      <xdr:spPr>
        <a:xfrm>
          <a:off x="15621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105410</xdr:rowOff>
    </xdr:from>
    <xdr:ext cx="736600" cy="259080"/>
    <xdr:sp macro="" textlink="">
      <xdr:nvSpPr>
        <xdr:cNvPr id="452" name="テキスト ボックス 451"/>
        <xdr:cNvSpPr txBox="1"/>
      </xdr:nvSpPr>
      <xdr:spPr>
        <a:xfrm>
          <a:off x="15290800" y="1313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3" name="楕円 45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142240</xdr:rowOff>
    </xdr:from>
    <xdr:ext cx="762000" cy="259080"/>
    <xdr:sp macro="" textlink="">
      <xdr:nvSpPr>
        <xdr:cNvPr id="454" name="テキスト ボックス 453"/>
        <xdr:cNvSpPr txBox="1"/>
      </xdr:nvSpPr>
      <xdr:spPr>
        <a:xfrm>
          <a:off x="14401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5" name="楕円 45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73660</xdr:rowOff>
    </xdr:from>
    <xdr:ext cx="754380" cy="259080"/>
    <xdr:sp macro="" textlink="">
      <xdr:nvSpPr>
        <xdr:cNvPr id="456" name="テキスト ボックス 455"/>
        <xdr:cNvSpPr txBox="1"/>
      </xdr:nvSpPr>
      <xdr:spPr>
        <a:xfrm>
          <a:off x="13512800" y="13103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7" name="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58" name="テキスト ボックス 457"/>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1460"/>
    <xdr:sp macro="" textlink="">
      <xdr:nvSpPr>
        <xdr:cNvPr id="33" name="テキスト ボックス 32"/>
        <xdr:cNvSpPr txBox="1"/>
      </xdr:nvSpPr>
      <xdr:spPr>
        <a:xfrm>
          <a:off x="1384300" y="350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1460"/>
    <xdr:sp macro="" textlink="">
      <xdr:nvSpPr>
        <xdr:cNvPr id="35" name="テキスト ボックス 34"/>
        <xdr:cNvSpPr txBox="1"/>
      </xdr:nvSpPr>
      <xdr:spPr>
        <a:xfrm>
          <a:off x="1384300" y="322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1460"/>
    <xdr:sp macro="" textlink="">
      <xdr:nvSpPr>
        <xdr:cNvPr id="37" name="テキスト ボックス 36"/>
        <xdr:cNvSpPr txBox="1"/>
      </xdr:nvSpPr>
      <xdr:spPr>
        <a:xfrm>
          <a:off x="1384300" y="2937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9" name="テキスト ボックス 38"/>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1460"/>
    <xdr:sp macro="" textlink="">
      <xdr:nvSpPr>
        <xdr:cNvPr id="41" name="テキスト ボックス 40"/>
        <xdr:cNvSpPr txBox="1"/>
      </xdr:nvSpPr>
      <xdr:spPr>
        <a:xfrm>
          <a:off x="1384300" y="2366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1460"/>
    <xdr:sp macro="" textlink="">
      <xdr:nvSpPr>
        <xdr:cNvPr id="43" name="テキスト ボックス 42"/>
        <xdr:cNvSpPr txBox="1"/>
      </xdr:nvSpPr>
      <xdr:spPr>
        <a:xfrm>
          <a:off x="1384300" y="2080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1460"/>
    <xdr:sp macro="" textlink="">
      <xdr:nvSpPr>
        <xdr:cNvPr id="45" name="テキスト ボックス 44"/>
        <xdr:cNvSpPr txBox="1"/>
      </xdr:nvSpPr>
      <xdr:spPr>
        <a:xfrm>
          <a:off x="1384300" y="1794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7" name="テキスト ボックス 46"/>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130175</xdr:rowOff>
    </xdr:from>
    <xdr:to>
      <xdr:col>29</xdr:col>
      <xdr:colOff>127000</xdr:colOff>
      <xdr:row>20</xdr:row>
      <xdr:rowOff>2540</xdr:rowOff>
    </xdr:to>
    <xdr:cxnSp macro="">
      <xdr:nvCxnSpPr>
        <xdr:cNvPr id="49" name="直線コネクタ 48"/>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146050</xdr:rowOff>
    </xdr:from>
    <xdr:ext cx="754380" cy="251460"/>
    <xdr:sp macro="" textlink="">
      <xdr:nvSpPr>
        <xdr:cNvPr id="50" name="人口1人当たり決算額の推移最小値テキスト130"/>
        <xdr:cNvSpPr txBox="1"/>
      </xdr:nvSpPr>
      <xdr:spPr>
        <a:xfrm>
          <a:off x="5740400" y="34512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2540</xdr:rowOff>
    </xdr:from>
    <xdr:to>
      <xdr:col>30</xdr:col>
      <xdr:colOff>25400</xdr:colOff>
      <xdr:row>20</xdr:row>
      <xdr:rowOff>2540</xdr:rowOff>
    </xdr:to>
    <xdr:cxnSp macro="">
      <xdr:nvCxnSpPr>
        <xdr:cNvPr id="51" name="直線コネクタ 50"/>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45085</xdr:rowOff>
    </xdr:from>
    <xdr:ext cx="754380" cy="258445"/>
    <xdr:sp macro="" textlink="">
      <xdr:nvSpPr>
        <xdr:cNvPr id="52" name="人口1人当たり決算額の推移最大値テキスト130"/>
        <xdr:cNvSpPr txBox="1"/>
      </xdr:nvSpPr>
      <xdr:spPr>
        <a:xfrm>
          <a:off x="5740400" y="180721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130175</xdr:rowOff>
    </xdr:from>
    <xdr:to>
      <xdr:col>30</xdr:col>
      <xdr:colOff>25400</xdr:colOff>
      <xdr:row>11</xdr:row>
      <xdr:rowOff>130175</xdr:rowOff>
    </xdr:to>
    <xdr:cxnSp macro="">
      <xdr:nvCxnSpPr>
        <xdr:cNvPr id="53" name="直線コネクタ 52"/>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155575</xdr:rowOff>
    </xdr:from>
    <xdr:to>
      <xdr:col>29</xdr:col>
      <xdr:colOff>127000</xdr:colOff>
      <xdr:row>15</xdr:row>
      <xdr:rowOff>20320</xdr:rowOff>
    </xdr:to>
    <xdr:cxnSp macro="">
      <xdr:nvCxnSpPr>
        <xdr:cNvPr id="54" name="直線コネクタ 53"/>
        <xdr:cNvCxnSpPr/>
      </xdr:nvCxnSpPr>
      <xdr:spPr>
        <a:xfrm flipV="1">
          <a:off x="5003800" y="260350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26035</xdr:rowOff>
    </xdr:from>
    <xdr:ext cx="754380" cy="259080"/>
    <xdr:sp macro="" textlink="">
      <xdr:nvSpPr>
        <xdr:cNvPr id="55" name="人口1人当たり決算額の推移平均値テキスト130"/>
        <xdr:cNvSpPr txBox="1"/>
      </xdr:nvSpPr>
      <xdr:spPr>
        <a:xfrm>
          <a:off x="5740400" y="28168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53975</xdr:rowOff>
    </xdr:from>
    <xdr:to>
      <xdr:col>29</xdr:col>
      <xdr:colOff>177800</xdr:colOff>
      <xdr:row>16</xdr:row>
      <xdr:rowOff>155575</xdr:rowOff>
    </xdr:to>
    <xdr:sp macro="" textlink="">
      <xdr:nvSpPr>
        <xdr:cNvPr id="56" name="フローチャート: 判断 55"/>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20320</xdr:rowOff>
    </xdr:from>
    <xdr:to>
      <xdr:col>26</xdr:col>
      <xdr:colOff>50800</xdr:colOff>
      <xdr:row>15</xdr:row>
      <xdr:rowOff>46990</xdr:rowOff>
    </xdr:to>
    <xdr:cxnSp macro="">
      <xdr:nvCxnSpPr>
        <xdr:cNvPr id="57" name="直線コネクタ 56"/>
        <xdr:cNvCxnSpPr/>
      </xdr:nvCxnSpPr>
      <xdr:spPr>
        <a:xfrm flipV="1">
          <a:off x="4305300" y="263969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83820</xdr:rowOff>
    </xdr:from>
    <xdr:to>
      <xdr:col>26</xdr:col>
      <xdr:colOff>101600</xdr:colOff>
      <xdr:row>17</xdr:row>
      <xdr:rowOff>13970</xdr:rowOff>
    </xdr:to>
    <xdr:sp macro="" textlink="">
      <xdr:nvSpPr>
        <xdr:cNvPr id="58" name="フローチャート: 判断 57"/>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170180</xdr:rowOff>
    </xdr:from>
    <xdr:ext cx="736600" cy="259080"/>
    <xdr:sp macro="" textlink="">
      <xdr:nvSpPr>
        <xdr:cNvPr id="59" name="テキスト ボックス 58"/>
        <xdr:cNvSpPr txBox="1"/>
      </xdr:nvSpPr>
      <xdr:spPr>
        <a:xfrm>
          <a:off x="4622800" y="2961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46990</xdr:rowOff>
    </xdr:from>
    <xdr:to>
      <xdr:col>22</xdr:col>
      <xdr:colOff>114300</xdr:colOff>
      <xdr:row>15</xdr:row>
      <xdr:rowOff>50800</xdr:rowOff>
    </xdr:to>
    <xdr:cxnSp macro="">
      <xdr:nvCxnSpPr>
        <xdr:cNvPr id="60" name="直線コネクタ 59"/>
        <xdr:cNvCxnSpPr/>
      </xdr:nvCxnSpPr>
      <xdr:spPr>
        <a:xfrm flipV="1">
          <a:off x="3606800" y="266636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132080</xdr:rowOff>
    </xdr:from>
    <xdr:to>
      <xdr:col>22</xdr:col>
      <xdr:colOff>165100</xdr:colOff>
      <xdr:row>17</xdr:row>
      <xdr:rowOff>62230</xdr:rowOff>
    </xdr:to>
    <xdr:sp macro="" textlink="">
      <xdr:nvSpPr>
        <xdr:cNvPr id="61" name="フローチャート: 判断 60"/>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46990</xdr:rowOff>
    </xdr:from>
    <xdr:ext cx="762000" cy="259080"/>
    <xdr:sp macro="" textlink="">
      <xdr:nvSpPr>
        <xdr:cNvPr id="62" name="テキスト ボックス 61"/>
        <xdr:cNvSpPr txBox="1"/>
      </xdr:nvSpPr>
      <xdr:spPr>
        <a:xfrm>
          <a:off x="39243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42545</xdr:rowOff>
    </xdr:from>
    <xdr:to>
      <xdr:col>18</xdr:col>
      <xdr:colOff>177800</xdr:colOff>
      <xdr:row>15</xdr:row>
      <xdr:rowOff>50800</xdr:rowOff>
    </xdr:to>
    <xdr:cxnSp macro="">
      <xdr:nvCxnSpPr>
        <xdr:cNvPr id="63" name="直線コネクタ 62"/>
        <xdr:cNvCxnSpPr/>
      </xdr:nvCxnSpPr>
      <xdr:spPr>
        <a:xfrm>
          <a:off x="2908300" y="266192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64" name="フローチャート: 判断 63"/>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1460"/>
    <xdr:sp macro="" textlink="">
      <xdr:nvSpPr>
        <xdr:cNvPr id="65" name="テキスト ボックス 64"/>
        <xdr:cNvSpPr txBox="1"/>
      </xdr:nvSpPr>
      <xdr:spPr>
        <a:xfrm>
          <a:off x="32258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83820</xdr:rowOff>
    </xdr:to>
    <xdr:sp macro="" textlink="">
      <xdr:nvSpPr>
        <xdr:cNvPr id="66" name="フローチャート: 判断 65"/>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68580</xdr:rowOff>
    </xdr:from>
    <xdr:ext cx="762000" cy="259080"/>
    <xdr:sp macro="" textlink="">
      <xdr:nvSpPr>
        <xdr:cNvPr id="67" name="テキスト ボックス 66"/>
        <xdr:cNvSpPr txBox="1"/>
      </xdr:nvSpPr>
      <xdr:spPr>
        <a:xfrm>
          <a:off x="25273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8" name="テキスト ボックス 67"/>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104775</xdr:rowOff>
    </xdr:from>
    <xdr:to>
      <xdr:col>29</xdr:col>
      <xdr:colOff>177800</xdr:colOff>
      <xdr:row>15</xdr:row>
      <xdr:rowOff>34925</xdr:rowOff>
    </xdr:to>
    <xdr:sp macro="" textlink="">
      <xdr:nvSpPr>
        <xdr:cNvPr id="73" name="楕円 72"/>
        <xdr:cNvSpPr/>
      </xdr:nvSpPr>
      <xdr:spPr>
        <a:xfrm>
          <a:off x="5600700" y="255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121285</xdr:rowOff>
    </xdr:from>
    <xdr:ext cx="754380" cy="251460"/>
    <xdr:sp macro="" textlink="">
      <xdr:nvSpPr>
        <xdr:cNvPr id="74" name="人口1人当たり決算額の推移該当値テキスト130"/>
        <xdr:cNvSpPr txBox="1"/>
      </xdr:nvSpPr>
      <xdr:spPr>
        <a:xfrm>
          <a:off x="5740400" y="2397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76,668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140970</xdr:rowOff>
    </xdr:from>
    <xdr:to>
      <xdr:col>26</xdr:col>
      <xdr:colOff>101600</xdr:colOff>
      <xdr:row>15</xdr:row>
      <xdr:rowOff>71120</xdr:rowOff>
    </xdr:to>
    <xdr:sp macro="" textlink="">
      <xdr:nvSpPr>
        <xdr:cNvPr id="75" name="楕円 74"/>
        <xdr:cNvSpPr/>
      </xdr:nvSpPr>
      <xdr:spPr>
        <a:xfrm>
          <a:off x="4953000" y="258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81280</xdr:rowOff>
    </xdr:from>
    <xdr:ext cx="736600" cy="259080"/>
    <xdr:sp macro="" textlink="">
      <xdr:nvSpPr>
        <xdr:cNvPr id="76" name="テキスト ボックス 75"/>
        <xdr:cNvSpPr txBox="1"/>
      </xdr:nvSpPr>
      <xdr:spPr>
        <a:xfrm>
          <a:off x="4622800" y="2357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167640</xdr:rowOff>
    </xdr:from>
    <xdr:to>
      <xdr:col>22</xdr:col>
      <xdr:colOff>165100</xdr:colOff>
      <xdr:row>15</xdr:row>
      <xdr:rowOff>97790</xdr:rowOff>
    </xdr:to>
    <xdr:sp macro="" textlink="">
      <xdr:nvSpPr>
        <xdr:cNvPr id="77" name="楕円 76"/>
        <xdr:cNvSpPr/>
      </xdr:nvSpPr>
      <xdr:spPr>
        <a:xfrm>
          <a:off x="4254500" y="26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107950</xdr:rowOff>
    </xdr:from>
    <xdr:ext cx="762000" cy="259080"/>
    <xdr:sp macro="" textlink="">
      <xdr:nvSpPr>
        <xdr:cNvPr id="78" name="テキスト ボックス 77"/>
        <xdr:cNvSpPr txBox="1"/>
      </xdr:nvSpPr>
      <xdr:spPr>
        <a:xfrm>
          <a:off x="3924300" y="238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0</xdr:rowOff>
    </xdr:from>
    <xdr:to>
      <xdr:col>19</xdr:col>
      <xdr:colOff>38100</xdr:colOff>
      <xdr:row>15</xdr:row>
      <xdr:rowOff>101600</xdr:rowOff>
    </xdr:to>
    <xdr:sp macro="" textlink="">
      <xdr:nvSpPr>
        <xdr:cNvPr id="79" name="楕円 78"/>
        <xdr:cNvSpPr/>
      </xdr:nvSpPr>
      <xdr:spPr>
        <a:xfrm>
          <a:off x="35560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111760</xdr:rowOff>
    </xdr:from>
    <xdr:ext cx="762000" cy="251460"/>
    <xdr:sp macro="" textlink="">
      <xdr:nvSpPr>
        <xdr:cNvPr id="80" name="テキスト ボックス 79"/>
        <xdr:cNvSpPr txBox="1"/>
      </xdr:nvSpPr>
      <xdr:spPr>
        <a:xfrm>
          <a:off x="3225800" y="23882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163195</xdr:rowOff>
    </xdr:from>
    <xdr:to>
      <xdr:col>15</xdr:col>
      <xdr:colOff>101600</xdr:colOff>
      <xdr:row>15</xdr:row>
      <xdr:rowOff>93345</xdr:rowOff>
    </xdr:to>
    <xdr:sp macro="" textlink="">
      <xdr:nvSpPr>
        <xdr:cNvPr id="81" name="楕円 80"/>
        <xdr:cNvSpPr/>
      </xdr:nvSpPr>
      <xdr:spPr>
        <a:xfrm>
          <a:off x="2857500" y="2611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103505</xdr:rowOff>
    </xdr:from>
    <xdr:ext cx="762000" cy="259080"/>
    <xdr:sp macro="" textlink="">
      <xdr:nvSpPr>
        <xdr:cNvPr id="82" name="テキスト ボックス 81"/>
        <xdr:cNvSpPr txBox="1"/>
      </xdr:nvSpPr>
      <xdr:spPr>
        <a:xfrm>
          <a:off x="2527300" y="237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6" name="テキスト ボックス 95"/>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8" name="テキスト ボックス 107"/>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10" name="直線コネクタ 109"/>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54380" cy="259080"/>
    <xdr:sp macro="" textlink="">
      <xdr:nvSpPr>
        <xdr:cNvPr id="111" name="人口1人当たり決算額の推移最小値テキスト445"/>
        <xdr:cNvSpPr txBox="1"/>
      </xdr:nvSpPr>
      <xdr:spPr>
        <a:xfrm>
          <a:off x="5740400" y="7424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12" name="直線コネクタ 111"/>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54380" cy="259715"/>
    <xdr:sp macro="" textlink="">
      <xdr:nvSpPr>
        <xdr:cNvPr id="113" name="人口1人当たり決算額の推移最大値テキスト445"/>
        <xdr:cNvSpPr txBox="1"/>
      </xdr:nvSpPr>
      <xdr:spPr>
        <a:xfrm>
          <a:off x="5740400" y="594741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14" name="直線コネクタ 113"/>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134620</xdr:rowOff>
    </xdr:to>
    <xdr:cxnSp macro="">
      <xdr:nvCxnSpPr>
        <xdr:cNvPr id="115" name="直線コネクタ 114"/>
        <xdr:cNvCxnSpPr/>
      </xdr:nvCxnSpPr>
      <xdr:spPr>
        <a:xfrm flipV="1">
          <a:off x="5003800" y="667893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138430</xdr:rowOff>
    </xdr:from>
    <xdr:ext cx="754380" cy="259080"/>
    <xdr:sp macro="" textlink="">
      <xdr:nvSpPr>
        <xdr:cNvPr id="116" name="人口1人当たり決算額の推移平均値テキスト445"/>
        <xdr:cNvSpPr txBox="1"/>
      </xdr:nvSpPr>
      <xdr:spPr>
        <a:xfrm>
          <a:off x="5740400" y="674878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267335</xdr:rowOff>
    </xdr:to>
    <xdr:sp macro="" textlink="">
      <xdr:nvSpPr>
        <xdr:cNvPr id="117" name="フローチャート: 判断 116"/>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134620</xdr:rowOff>
    </xdr:from>
    <xdr:to>
      <xdr:col>26</xdr:col>
      <xdr:colOff>50800</xdr:colOff>
      <xdr:row>35</xdr:row>
      <xdr:rowOff>140970</xdr:rowOff>
    </xdr:to>
    <xdr:cxnSp macro="">
      <xdr:nvCxnSpPr>
        <xdr:cNvPr id="118" name="直線コネクタ 117"/>
        <xdr:cNvCxnSpPr/>
      </xdr:nvCxnSpPr>
      <xdr:spPr>
        <a:xfrm flipV="1">
          <a:off x="4305300" y="674497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9" name="フローチャート: 判断 118"/>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307975</xdr:rowOff>
    </xdr:from>
    <xdr:ext cx="736600" cy="259080"/>
    <xdr:sp macro="" textlink="">
      <xdr:nvSpPr>
        <xdr:cNvPr id="120" name="テキスト ボックス 119"/>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67310</xdr:rowOff>
    </xdr:from>
    <xdr:to>
      <xdr:col>22</xdr:col>
      <xdr:colOff>114300</xdr:colOff>
      <xdr:row>35</xdr:row>
      <xdr:rowOff>140970</xdr:rowOff>
    </xdr:to>
    <xdr:cxnSp macro="">
      <xdr:nvCxnSpPr>
        <xdr:cNvPr id="121" name="直線コネクタ 120"/>
        <xdr:cNvCxnSpPr/>
      </xdr:nvCxnSpPr>
      <xdr:spPr>
        <a:xfrm>
          <a:off x="3606800" y="6677660"/>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22" name="フローチャート: 判断 121"/>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316230</xdr:rowOff>
    </xdr:from>
    <xdr:ext cx="762000" cy="255905"/>
    <xdr:sp macro="" textlink="">
      <xdr:nvSpPr>
        <xdr:cNvPr id="123" name="テキスト ボックス 122"/>
        <xdr:cNvSpPr txBox="1"/>
      </xdr:nvSpPr>
      <xdr:spPr>
        <a:xfrm>
          <a:off x="3924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37465</xdr:rowOff>
    </xdr:from>
    <xdr:to>
      <xdr:col>18</xdr:col>
      <xdr:colOff>177800</xdr:colOff>
      <xdr:row>35</xdr:row>
      <xdr:rowOff>67310</xdr:rowOff>
    </xdr:to>
    <xdr:cxnSp macro="">
      <xdr:nvCxnSpPr>
        <xdr:cNvPr id="124" name="直線コネクタ 123"/>
        <xdr:cNvCxnSpPr/>
      </xdr:nvCxnSpPr>
      <xdr:spPr>
        <a:xfrm>
          <a:off x="2908300" y="664781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25" name="フローチャート: 判断 124"/>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298450</xdr:rowOff>
    </xdr:from>
    <xdr:ext cx="762000" cy="259080"/>
    <xdr:sp macro="" textlink="">
      <xdr:nvSpPr>
        <xdr:cNvPr id="126" name="テキスト ボックス 125"/>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7" name="フローチャート: 判断 126"/>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62000" cy="253365"/>
    <xdr:sp macro="" textlink="">
      <xdr:nvSpPr>
        <xdr:cNvPr id="128" name="テキスト ボックス 127"/>
        <xdr:cNvSpPr txBox="1"/>
      </xdr:nvSpPr>
      <xdr:spPr>
        <a:xfrm>
          <a:off x="2527300" y="6894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9" name="テキスト ボックス 128"/>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19050</xdr:rowOff>
    </xdr:from>
    <xdr:to>
      <xdr:col>29</xdr:col>
      <xdr:colOff>177800</xdr:colOff>
      <xdr:row>35</xdr:row>
      <xdr:rowOff>119380</xdr:rowOff>
    </xdr:to>
    <xdr:sp macro="" textlink="">
      <xdr:nvSpPr>
        <xdr:cNvPr id="134" name="楕円 133"/>
        <xdr:cNvSpPr/>
      </xdr:nvSpPr>
      <xdr:spPr>
        <a:xfrm>
          <a:off x="56007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205740</xdr:rowOff>
    </xdr:from>
    <xdr:ext cx="754380" cy="259715"/>
    <xdr:sp macro="" textlink="">
      <xdr:nvSpPr>
        <xdr:cNvPr id="135" name="人口1人当たり決算額の推移該当値テキスト445"/>
        <xdr:cNvSpPr txBox="1"/>
      </xdr:nvSpPr>
      <xdr:spPr>
        <a:xfrm>
          <a:off x="5740400" y="647319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83185</xdr:rowOff>
    </xdr:from>
    <xdr:to>
      <xdr:col>26</xdr:col>
      <xdr:colOff>101600</xdr:colOff>
      <xdr:row>35</xdr:row>
      <xdr:rowOff>185420</xdr:rowOff>
    </xdr:to>
    <xdr:sp macro="" textlink="">
      <xdr:nvSpPr>
        <xdr:cNvPr id="136" name="楕円 135"/>
        <xdr:cNvSpPr/>
      </xdr:nvSpPr>
      <xdr:spPr>
        <a:xfrm>
          <a:off x="4953000" y="66935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194945</xdr:rowOff>
    </xdr:from>
    <xdr:ext cx="736600" cy="259715"/>
    <xdr:sp macro="" textlink="">
      <xdr:nvSpPr>
        <xdr:cNvPr id="137" name="テキスト ボックス 136"/>
        <xdr:cNvSpPr txBox="1"/>
      </xdr:nvSpPr>
      <xdr:spPr>
        <a:xfrm>
          <a:off x="4622800" y="64623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90170</xdr:rowOff>
    </xdr:from>
    <xdr:to>
      <xdr:col>22</xdr:col>
      <xdr:colOff>165100</xdr:colOff>
      <xdr:row>35</xdr:row>
      <xdr:rowOff>192405</xdr:rowOff>
    </xdr:to>
    <xdr:sp macro="" textlink="">
      <xdr:nvSpPr>
        <xdr:cNvPr id="138" name="楕円 137"/>
        <xdr:cNvSpPr/>
      </xdr:nvSpPr>
      <xdr:spPr>
        <a:xfrm>
          <a:off x="4254500" y="6700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201930</xdr:rowOff>
    </xdr:from>
    <xdr:ext cx="762000" cy="255270"/>
    <xdr:sp macro="" textlink="">
      <xdr:nvSpPr>
        <xdr:cNvPr id="139" name="テキスト ボックス 138"/>
        <xdr:cNvSpPr txBox="1"/>
      </xdr:nvSpPr>
      <xdr:spPr>
        <a:xfrm>
          <a:off x="3924300" y="646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15875</xdr:rowOff>
    </xdr:from>
    <xdr:to>
      <xdr:col>19</xdr:col>
      <xdr:colOff>38100</xdr:colOff>
      <xdr:row>35</xdr:row>
      <xdr:rowOff>116840</xdr:rowOff>
    </xdr:to>
    <xdr:sp macro="" textlink="">
      <xdr:nvSpPr>
        <xdr:cNvPr id="140" name="楕円 139"/>
        <xdr:cNvSpPr/>
      </xdr:nvSpPr>
      <xdr:spPr>
        <a:xfrm>
          <a:off x="35560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127635</xdr:rowOff>
    </xdr:from>
    <xdr:ext cx="762000" cy="259715"/>
    <xdr:sp macro="" textlink="">
      <xdr:nvSpPr>
        <xdr:cNvPr id="141" name="テキスト ボックス 140"/>
        <xdr:cNvSpPr txBox="1"/>
      </xdr:nvSpPr>
      <xdr:spPr>
        <a:xfrm>
          <a:off x="3225800" y="6395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329565</xdr:rowOff>
    </xdr:from>
    <xdr:to>
      <xdr:col>15</xdr:col>
      <xdr:colOff>101600</xdr:colOff>
      <xdr:row>35</xdr:row>
      <xdr:rowOff>88900</xdr:rowOff>
    </xdr:to>
    <xdr:sp macro="" textlink="">
      <xdr:nvSpPr>
        <xdr:cNvPr id="142" name="楕円 141"/>
        <xdr:cNvSpPr/>
      </xdr:nvSpPr>
      <xdr:spPr>
        <a:xfrm>
          <a:off x="2857500" y="6597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98425</xdr:rowOff>
    </xdr:from>
    <xdr:ext cx="762000" cy="256540"/>
    <xdr:sp macro="" textlink="">
      <xdr:nvSpPr>
        <xdr:cNvPr id="143" name="テキスト ボックス 142"/>
        <xdr:cNvSpPr txBox="1"/>
      </xdr:nvSpPr>
      <xdr:spPr>
        <a:xfrm>
          <a:off x="2527300" y="6365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1460"/>
    <xdr:sp macro="" textlink="">
      <xdr:nvSpPr>
        <xdr:cNvPr id="44" name="テキスト ボックス 43"/>
        <xdr:cNvSpPr txBox="1"/>
      </xdr:nvSpPr>
      <xdr:spPr>
        <a:xfrm>
          <a:off x="230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1460"/>
    <xdr:sp macro="" textlink="">
      <xdr:nvSpPr>
        <xdr:cNvPr id="46" name="テキスト ボックス 45"/>
        <xdr:cNvSpPr txBox="1"/>
      </xdr:nvSpPr>
      <xdr:spPr>
        <a:xfrm>
          <a:off x="230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1460"/>
    <xdr:sp macro="" textlink="">
      <xdr:nvSpPr>
        <xdr:cNvPr id="48" name="テキスト ボックス 47"/>
        <xdr:cNvSpPr txBox="1"/>
      </xdr:nvSpPr>
      <xdr:spPr>
        <a:xfrm>
          <a:off x="230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010" cy="251460"/>
    <xdr:sp macro="" textlink="">
      <xdr:nvSpPr>
        <xdr:cNvPr id="50" name="テキスト ボックス 49"/>
        <xdr:cNvSpPr txBox="1"/>
      </xdr:nvSpPr>
      <xdr:spPr>
        <a:xfrm>
          <a:off x="166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2" name="テキスト ボックス 51"/>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33655</xdr:rowOff>
    </xdr:from>
    <xdr:to>
      <xdr:col>24</xdr:col>
      <xdr:colOff>62865</xdr:colOff>
      <xdr:row>39</xdr:row>
      <xdr:rowOff>20955</xdr:rowOff>
    </xdr:to>
    <xdr:cxnSp macro="">
      <xdr:nvCxnSpPr>
        <xdr:cNvPr id="54" name="直線コネクタ 53"/>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25400</xdr:rowOff>
    </xdr:from>
    <xdr:ext cx="534670" cy="259080"/>
    <xdr:sp macro="" textlink="">
      <xdr:nvSpPr>
        <xdr:cNvPr id="55" name="人件費最小値テキスト"/>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20955</xdr:rowOff>
    </xdr:from>
    <xdr:to>
      <xdr:col>24</xdr:col>
      <xdr:colOff>152400</xdr:colOff>
      <xdr:row>39</xdr:row>
      <xdr:rowOff>20955</xdr:rowOff>
    </xdr:to>
    <xdr:cxnSp macro="">
      <xdr:nvCxnSpPr>
        <xdr:cNvPr id="56" name="直線コネクタ 55"/>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534670" cy="259080"/>
    <xdr:sp macro="" textlink="">
      <xdr:nvSpPr>
        <xdr:cNvPr id="57" name="人件費最大値テキスト"/>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33655</xdr:rowOff>
    </xdr:from>
    <xdr:to>
      <xdr:col>24</xdr:col>
      <xdr:colOff>152400</xdr:colOff>
      <xdr:row>31</xdr:row>
      <xdr:rowOff>33655</xdr:rowOff>
    </xdr:to>
    <xdr:cxnSp macro="">
      <xdr:nvCxnSpPr>
        <xdr:cNvPr id="58" name="直線コネクタ 57"/>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158115</xdr:rowOff>
    </xdr:from>
    <xdr:to>
      <xdr:col>24</xdr:col>
      <xdr:colOff>63500</xdr:colOff>
      <xdr:row>34</xdr:row>
      <xdr:rowOff>158750</xdr:rowOff>
    </xdr:to>
    <xdr:cxnSp macro="">
      <xdr:nvCxnSpPr>
        <xdr:cNvPr id="59" name="直線コネクタ 58"/>
        <xdr:cNvCxnSpPr/>
      </xdr:nvCxnSpPr>
      <xdr:spPr>
        <a:xfrm flipV="1">
          <a:off x="3797300" y="59874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78105</xdr:rowOff>
    </xdr:from>
    <xdr:ext cx="534670" cy="251460"/>
    <xdr:sp macro="" textlink="">
      <xdr:nvSpPr>
        <xdr:cNvPr id="60" name="人件費平均値テキスト"/>
        <xdr:cNvSpPr txBox="1"/>
      </xdr:nvSpPr>
      <xdr:spPr>
        <a:xfrm>
          <a:off x="4686300" y="60788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1" name="フローチャート: 判断 60"/>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91440</xdr:rowOff>
    </xdr:to>
    <xdr:cxnSp macro="">
      <xdr:nvCxnSpPr>
        <xdr:cNvPr id="62" name="直線コネクタ 61"/>
        <xdr:cNvCxnSpPr/>
      </xdr:nvCxnSpPr>
      <xdr:spPr>
        <a:xfrm flipV="1">
          <a:off x="2908300" y="59880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3" name="フローチャート: 判断 62"/>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27050" cy="259080"/>
    <xdr:sp macro="" textlink="">
      <xdr:nvSpPr>
        <xdr:cNvPr id="64" name="テキスト ボックス 63"/>
        <xdr:cNvSpPr txBox="1"/>
      </xdr:nvSpPr>
      <xdr:spPr>
        <a:xfrm>
          <a:off x="3529965" y="6210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72390</xdr:rowOff>
    </xdr:from>
    <xdr:to>
      <xdr:col>15</xdr:col>
      <xdr:colOff>50800</xdr:colOff>
      <xdr:row>35</xdr:row>
      <xdr:rowOff>91440</xdr:rowOff>
    </xdr:to>
    <xdr:cxnSp macro="">
      <xdr:nvCxnSpPr>
        <xdr:cNvPr id="65" name="直線コネクタ 64"/>
        <xdr:cNvCxnSpPr/>
      </xdr:nvCxnSpPr>
      <xdr:spPr>
        <a:xfrm>
          <a:off x="2019300" y="6073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66" name="フローチャート: 判断 65"/>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139065</xdr:rowOff>
    </xdr:from>
    <xdr:ext cx="527050" cy="259080"/>
    <xdr:sp macro="" textlink="">
      <xdr:nvSpPr>
        <xdr:cNvPr id="67" name="テキスト ボックス 66"/>
        <xdr:cNvSpPr txBox="1"/>
      </xdr:nvSpPr>
      <xdr:spPr>
        <a:xfrm>
          <a:off x="2640965" y="6311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72390</xdr:rowOff>
    </xdr:from>
    <xdr:to>
      <xdr:col>10</xdr:col>
      <xdr:colOff>114300</xdr:colOff>
      <xdr:row>35</xdr:row>
      <xdr:rowOff>73660</xdr:rowOff>
    </xdr:to>
    <xdr:cxnSp macro="">
      <xdr:nvCxnSpPr>
        <xdr:cNvPr id="68" name="直線コネクタ 67"/>
        <xdr:cNvCxnSpPr/>
      </xdr:nvCxnSpPr>
      <xdr:spPr>
        <a:xfrm flipV="1">
          <a:off x="1130300" y="6073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69" name="フローチャート: 判断 68"/>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141605</xdr:rowOff>
    </xdr:from>
    <xdr:ext cx="527050" cy="259080"/>
    <xdr:sp macro="" textlink="">
      <xdr:nvSpPr>
        <xdr:cNvPr id="70" name="テキスト ボックス 69"/>
        <xdr:cNvSpPr txBox="1"/>
      </xdr:nvSpPr>
      <xdr:spPr>
        <a:xfrm>
          <a:off x="1751965" y="6313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71" name="フローチャート: 判断 70"/>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27050" cy="259080"/>
    <xdr:sp macro="" textlink="">
      <xdr:nvSpPr>
        <xdr:cNvPr id="72" name="テキスト ボックス 71"/>
        <xdr:cNvSpPr txBox="1"/>
      </xdr:nvSpPr>
      <xdr:spPr>
        <a:xfrm>
          <a:off x="862965" y="6322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78" name="楕円 77"/>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130175</xdr:rowOff>
    </xdr:from>
    <xdr:ext cx="534670" cy="259080"/>
    <xdr:sp macro="" textlink="">
      <xdr:nvSpPr>
        <xdr:cNvPr id="79" name="人件費該当値テキスト"/>
        <xdr:cNvSpPr txBox="1"/>
      </xdr:nvSpPr>
      <xdr:spPr>
        <a:xfrm>
          <a:off x="4686300" y="578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107950</xdr:rowOff>
    </xdr:from>
    <xdr:to>
      <xdr:col>20</xdr:col>
      <xdr:colOff>38100</xdr:colOff>
      <xdr:row>35</xdr:row>
      <xdr:rowOff>38100</xdr:rowOff>
    </xdr:to>
    <xdr:sp macro="" textlink="">
      <xdr:nvSpPr>
        <xdr:cNvPr id="80" name="楕円 79"/>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54610</xdr:rowOff>
    </xdr:from>
    <xdr:ext cx="527050" cy="251460"/>
    <xdr:sp macro="" textlink="">
      <xdr:nvSpPr>
        <xdr:cNvPr id="81" name="テキスト ボックス 80"/>
        <xdr:cNvSpPr txBox="1"/>
      </xdr:nvSpPr>
      <xdr:spPr>
        <a:xfrm>
          <a:off x="3529965" y="5712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40640</xdr:rowOff>
    </xdr:from>
    <xdr:to>
      <xdr:col>15</xdr:col>
      <xdr:colOff>101600</xdr:colOff>
      <xdr:row>35</xdr:row>
      <xdr:rowOff>142240</xdr:rowOff>
    </xdr:to>
    <xdr:sp macro="" textlink="">
      <xdr:nvSpPr>
        <xdr:cNvPr id="82" name="楕円 81"/>
        <xdr:cNvSpPr/>
      </xdr:nvSpPr>
      <xdr:spPr>
        <a:xfrm>
          <a:off x="2857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158750</xdr:rowOff>
    </xdr:from>
    <xdr:ext cx="527050" cy="259080"/>
    <xdr:sp macro="" textlink="">
      <xdr:nvSpPr>
        <xdr:cNvPr id="83" name="テキスト ボックス 82"/>
        <xdr:cNvSpPr txBox="1"/>
      </xdr:nvSpPr>
      <xdr:spPr>
        <a:xfrm>
          <a:off x="2640965" y="5816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21590</xdr:rowOff>
    </xdr:from>
    <xdr:to>
      <xdr:col>10</xdr:col>
      <xdr:colOff>165100</xdr:colOff>
      <xdr:row>35</xdr:row>
      <xdr:rowOff>123190</xdr:rowOff>
    </xdr:to>
    <xdr:sp macro="" textlink="">
      <xdr:nvSpPr>
        <xdr:cNvPr id="84" name="楕円 83"/>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139700</xdr:rowOff>
    </xdr:from>
    <xdr:ext cx="527050" cy="259080"/>
    <xdr:sp macro="" textlink="">
      <xdr:nvSpPr>
        <xdr:cNvPr id="85" name="テキスト ボックス 84"/>
        <xdr:cNvSpPr txBox="1"/>
      </xdr:nvSpPr>
      <xdr:spPr>
        <a:xfrm>
          <a:off x="1751965" y="5797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22860</xdr:rowOff>
    </xdr:from>
    <xdr:to>
      <xdr:col>6</xdr:col>
      <xdr:colOff>38100</xdr:colOff>
      <xdr:row>35</xdr:row>
      <xdr:rowOff>124460</xdr:rowOff>
    </xdr:to>
    <xdr:sp macro="" textlink="">
      <xdr:nvSpPr>
        <xdr:cNvPr id="86" name="楕円 85"/>
        <xdr:cNvSpPr/>
      </xdr:nvSpPr>
      <xdr:spPr>
        <a:xfrm>
          <a:off x="1079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140970</xdr:rowOff>
    </xdr:from>
    <xdr:ext cx="527050" cy="259080"/>
    <xdr:sp macro="" textlink="">
      <xdr:nvSpPr>
        <xdr:cNvPr id="87" name="テキスト ボックス 86"/>
        <xdr:cNvSpPr txBox="1"/>
      </xdr:nvSpPr>
      <xdr:spPr>
        <a:xfrm>
          <a:off x="862965" y="5798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1460"/>
    <xdr:sp macro="" textlink="">
      <xdr:nvSpPr>
        <xdr:cNvPr id="98" name="テキスト ボックス 97"/>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1460"/>
    <xdr:sp macro="" textlink="">
      <xdr:nvSpPr>
        <xdr:cNvPr id="104" name="テキスト ボックス 103"/>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6" name="テキスト ボックス 105"/>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08" name="テキスト ボックス 107"/>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0" name="テキスト ボックス 109"/>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64770</xdr:rowOff>
    </xdr:from>
    <xdr:to>
      <xdr:col>24</xdr:col>
      <xdr:colOff>62865</xdr:colOff>
      <xdr:row>59</xdr:row>
      <xdr:rowOff>19685</xdr:rowOff>
    </xdr:to>
    <xdr:cxnSp macro="">
      <xdr:nvCxnSpPr>
        <xdr:cNvPr id="112" name="直線コネクタ 111"/>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23495</xdr:rowOff>
    </xdr:from>
    <xdr:ext cx="534670" cy="259080"/>
    <xdr:sp macro="" textlink="">
      <xdr:nvSpPr>
        <xdr:cNvPr id="113" name="物件費最小値テキスト"/>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19685</xdr:rowOff>
    </xdr:from>
    <xdr:to>
      <xdr:col>24</xdr:col>
      <xdr:colOff>152400</xdr:colOff>
      <xdr:row>59</xdr:row>
      <xdr:rowOff>19685</xdr:rowOff>
    </xdr:to>
    <xdr:cxnSp macro="">
      <xdr:nvCxnSpPr>
        <xdr:cNvPr id="114" name="直線コネクタ 113"/>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59080"/>
    <xdr:sp macro="" textlink="">
      <xdr:nvSpPr>
        <xdr:cNvPr id="115" name="物件費最大値テキスト"/>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64770</xdr:rowOff>
    </xdr:from>
    <xdr:to>
      <xdr:col>24</xdr:col>
      <xdr:colOff>152400</xdr:colOff>
      <xdr:row>51</xdr:row>
      <xdr:rowOff>64770</xdr:rowOff>
    </xdr:to>
    <xdr:cxnSp macro="">
      <xdr:nvCxnSpPr>
        <xdr:cNvPr id="116" name="直線コネクタ 115"/>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30480</xdr:rowOff>
    </xdr:from>
    <xdr:to>
      <xdr:col>24</xdr:col>
      <xdr:colOff>63500</xdr:colOff>
      <xdr:row>58</xdr:row>
      <xdr:rowOff>29210</xdr:rowOff>
    </xdr:to>
    <xdr:cxnSp macro="">
      <xdr:nvCxnSpPr>
        <xdr:cNvPr id="117" name="直線コネクタ 116"/>
        <xdr:cNvCxnSpPr/>
      </xdr:nvCxnSpPr>
      <xdr:spPr>
        <a:xfrm flipV="1">
          <a:off x="3797300" y="9803130"/>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1460"/>
    <xdr:sp macro="" textlink="">
      <xdr:nvSpPr>
        <xdr:cNvPr id="118" name="物件費平均値テキスト"/>
        <xdr:cNvSpPr txBox="1"/>
      </xdr:nvSpPr>
      <xdr:spPr>
        <a:xfrm>
          <a:off x="4686300" y="9494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9" name="フローチャート: 判断 118"/>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29210</xdr:rowOff>
    </xdr:from>
    <xdr:to>
      <xdr:col>19</xdr:col>
      <xdr:colOff>177800</xdr:colOff>
      <xdr:row>58</xdr:row>
      <xdr:rowOff>81280</xdr:rowOff>
    </xdr:to>
    <xdr:cxnSp macro="">
      <xdr:nvCxnSpPr>
        <xdr:cNvPr id="120" name="直線コネクタ 119"/>
        <xdr:cNvCxnSpPr/>
      </xdr:nvCxnSpPr>
      <xdr:spPr>
        <a:xfrm flipV="1">
          <a:off x="2908300" y="99733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166370</xdr:rowOff>
    </xdr:from>
    <xdr:to>
      <xdr:col>20</xdr:col>
      <xdr:colOff>38100</xdr:colOff>
      <xdr:row>57</xdr:row>
      <xdr:rowOff>95885</xdr:rowOff>
    </xdr:to>
    <xdr:sp macro="" textlink="">
      <xdr:nvSpPr>
        <xdr:cNvPr id="121" name="フローチャート: 判断 120"/>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112395</xdr:rowOff>
    </xdr:from>
    <xdr:ext cx="527050" cy="251460"/>
    <xdr:sp macro="" textlink="">
      <xdr:nvSpPr>
        <xdr:cNvPr id="122" name="テキスト ボックス 121"/>
        <xdr:cNvSpPr txBox="1"/>
      </xdr:nvSpPr>
      <xdr:spPr>
        <a:xfrm>
          <a:off x="3529965" y="9542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81280</xdr:rowOff>
    </xdr:from>
    <xdr:to>
      <xdr:col>15</xdr:col>
      <xdr:colOff>50800</xdr:colOff>
      <xdr:row>58</xdr:row>
      <xdr:rowOff>130175</xdr:rowOff>
    </xdr:to>
    <xdr:cxnSp macro="">
      <xdr:nvCxnSpPr>
        <xdr:cNvPr id="123" name="直線コネクタ 122"/>
        <xdr:cNvCxnSpPr/>
      </xdr:nvCxnSpPr>
      <xdr:spPr>
        <a:xfrm flipV="1">
          <a:off x="2019300" y="100253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24" name="フローチャート: 判断 123"/>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142240</xdr:rowOff>
    </xdr:from>
    <xdr:ext cx="527050" cy="259080"/>
    <xdr:sp macro="" textlink="">
      <xdr:nvSpPr>
        <xdr:cNvPr id="125" name="テキスト ボックス 124"/>
        <xdr:cNvSpPr txBox="1"/>
      </xdr:nvSpPr>
      <xdr:spPr>
        <a:xfrm>
          <a:off x="2640965" y="95719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100330</xdr:rowOff>
    </xdr:from>
    <xdr:to>
      <xdr:col>10</xdr:col>
      <xdr:colOff>114300</xdr:colOff>
      <xdr:row>58</xdr:row>
      <xdr:rowOff>130175</xdr:rowOff>
    </xdr:to>
    <xdr:cxnSp macro="">
      <xdr:nvCxnSpPr>
        <xdr:cNvPr id="126" name="直線コネクタ 125"/>
        <xdr:cNvCxnSpPr/>
      </xdr:nvCxnSpPr>
      <xdr:spPr>
        <a:xfrm>
          <a:off x="1130300" y="100444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27" name="フローチャート: 判断 126"/>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27050" cy="251460"/>
    <xdr:sp macro="" textlink="">
      <xdr:nvSpPr>
        <xdr:cNvPr id="128" name="テキスト ボックス 127"/>
        <xdr:cNvSpPr txBox="1"/>
      </xdr:nvSpPr>
      <xdr:spPr>
        <a:xfrm>
          <a:off x="1751965" y="9620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29" name="フローチャート: 判断 128"/>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53340</xdr:rowOff>
    </xdr:from>
    <xdr:ext cx="527050" cy="251460"/>
    <xdr:sp macro="" textlink="">
      <xdr:nvSpPr>
        <xdr:cNvPr id="130" name="テキスト ボックス 129"/>
        <xdr:cNvSpPr txBox="1"/>
      </xdr:nvSpPr>
      <xdr:spPr>
        <a:xfrm>
          <a:off x="862965" y="9654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36" name="楕円 135"/>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129540</xdr:rowOff>
    </xdr:from>
    <xdr:ext cx="534670" cy="259080"/>
    <xdr:sp macro="" textlink="">
      <xdr:nvSpPr>
        <xdr:cNvPr id="137" name="物件費該当値テキスト"/>
        <xdr:cNvSpPr txBox="1"/>
      </xdr:nvSpPr>
      <xdr:spPr>
        <a:xfrm>
          <a:off x="4686300" y="973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149860</xdr:rowOff>
    </xdr:from>
    <xdr:to>
      <xdr:col>20</xdr:col>
      <xdr:colOff>38100</xdr:colOff>
      <xdr:row>58</xdr:row>
      <xdr:rowOff>80010</xdr:rowOff>
    </xdr:to>
    <xdr:sp macro="" textlink="">
      <xdr:nvSpPr>
        <xdr:cNvPr id="138" name="楕円 137"/>
        <xdr:cNvSpPr/>
      </xdr:nvSpPr>
      <xdr:spPr>
        <a:xfrm>
          <a:off x="3746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71120</xdr:rowOff>
    </xdr:from>
    <xdr:ext cx="527050" cy="259080"/>
    <xdr:sp macro="" textlink="">
      <xdr:nvSpPr>
        <xdr:cNvPr id="139" name="テキスト ボックス 138"/>
        <xdr:cNvSpPr txBox="1"/>
      </xdr:nvSpPr>
      <xdr:spPr>
        <a:xfrm>
          <a:off x="3529965" y="10015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30480</xdr:rowOff>
    </xdr:from>
    <xdr:to>
      <xdr:col>15</xdr:col>
      <xdr:colOff>101600</xdr:colOff>
      <xdr:row>58</xdr:row>
      <xdr:rowOff>132080</xdr:rowOff>
    </xdr:to>
    <xdr:sp macro="" textlink="">
      <xdr:nvSpPr>
        <xdr:cNvPr id="140" name="楕円 139"/>
        <xdr:cNvSpPr/>
      </xdr:nvSpPr>
      <xdr:spPr>
        <a:xfrm>
          <a:off x="2857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123190</xdr:rowOff>
    </xdr:from>
    <xdr:ext cx="527050" cy="251460"/>
    <xdr:sp macro="" textlink="">
      <xdr:nvSpPr>
        <xdr:cNvPr id="141" name="テキスト ボックス 140"/>
        <xdr:cNvSpPr txBox="1"/>
      </xdr:nvSpPr>
      <xdr:spPr>
        <a:xfrm>
          <a:off x="2640965" y="10067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79375</xdr:rowOff>
    </xdr:from>
    <xdr:to>
      <xdr:col>10</xdr:col>
      <xdr:colOff>165100</xdr:colOff>
      <xdr:row>59</xdr:row>
      <xdr:rowOff>9525</xdr:rowOff>
    </xdr:to>
    <xdr:sp macro="" textlink="">
      <xdr:nvSpPr>
        <xdr:cNvPr id="142" name="楕円 141"/>
        <xdr:cNvSpPr/>
      </xdr:nvSpPr>
      <xdr:spPr>
        <a:xfrm>
          <a:off x="1968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xdr:rowOff>
    </xdr:from>
    <xdr:ext cx="527050" cy="259080"/>
    <xdr:sp macro="" textlink="">
      <xdr:nvSpPr>
        <xdr:cNvPr id="143" name="テキスト ボックス 142"/>
        <xdr:cNvSpPr txBox="1"/>
      </xdr:nvSpPr>
      <xdr:spPr>
        <a:xfrm>
          <a:off x="1751965" y="101161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49530</xdr:rowOff>
    </xdr:from>
    <xdr:to>
      <xdr:col>6</xdr:col>
      <xdr:colOff>38100</xdr:colOff>
      <xdr:row>58</xdr:row>
      <xdr:rowOff>151130</xdr:rowOff>
    </xdr:to>
    <xdr:sp macro="" textlink="">
      <xdr:nvSpPr>
        <xdr:cNvPr id="144" name="楕円 143"/>
        <xdr:cNvSpPr/>
      </xdr:nvSpPr>
      <xdr:spPr>
        <a:xfrm>
          <a:off x="107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142240</xdr:rowOff>
    </xdr:from>
    <xdr:ext cx="527050" cy="259080"/>
    <xdr:sp macro="" textlink="">
      <xdr:nvSpPr>
        <xdr:cNvPr id="145" name="テキスト ボックス 144"/>
        <xdr:cNvSpPr txBox="1"/>
      </xdr:nvSpPr>
      <xdr:spPr>
        <a:xfrm>
          <a:off x="862965" y="10086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4" name="テキスト ボックス 153"/>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1300" cy="251460"/>
    <xdr:sp macro="" textlink="">
      <xdr:nvSpPr>
        <xdr:cNvPr id="157" name="テキスト ボックス 156"/>
        <xdr:cNvSpPr txBox="1"/>
      </xdr:nvSpPr>
      <xdr:spPr>
        <a:xfrm>
          <a:off x="513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1460"/>
    <xdr:sp macro="" textlink="">
      <xdr:nvSpPr>
        <xdr:cNvPr id="159" name="テキスト ボックス 158"/>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1460"/>
    <xdr:sp macro="" textlink="">
      <xdr:nvSpPr>
        <xdr:cNvPr id="161" name="テキスト ボックス 160"/>
        <xdr:cNvSpPr txBox="1"/>
      </xdr:nvSpPr>
      <xdr:spPr>
        <a:xfrm>
          <a:off x="230505" y="12113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3" name="テキスト ボックス 16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121920</xdr:rowOff>
    </xdr:from>
    <xdr:to>
      <xdr:col>24</xdr:col>
      <xdr:colOff>62865</xdr:colOff>
      <xdr:row>77</xdr:row>
      <xdr:rowOff>153670</xdr:rowOff>
    </xdr:to>
    <xdr:cxnSp macro="">
      <xdr:nvCxnSpPr>
        <xdr:cNvPr id="165" name="直線コネクタ 164"/>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157480</xdr:rowOff>
    </xdr:from>
    <xdr:ext cx="378460" cy="251460"/>
    <xdr:sp macro="" textlink="">
      <xdr:nvSpPr>
        <xdr:cNvPr id="166" name="維持補修費最小値テキスト"/>
        <xdr:cNvSpPr txBox="1"/>
      </xdr:nvSpPr>
      <xdr:spPr>
        <a:xfrm>
          <a:off x="4686300" y="13359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153670</xdr:rowOff>
    </xdr:from>
    <xdr:to>
      <xdr:col>24</xdr:col>
      <xdr:colOff>152400</xdr:colOff>
      <xdr:row>77</xdr:row>
      <xdr:rowOff>153670</xdr:rowOff>
    </xdr:to>
    <xdr:cxnSp macro="">
      <xdr:nvCxnSpPr>
        <xdr:cNvPr id="167" name="直線コネクタ 166"/>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68580</xdr:rowOff>
    </xdr:from>
    <xdr:ext cx="534670" cy="259080"/>
    <xdr:sp macro="" textlink="">
      <xdr:nvSpPr>
        <xdr:cNvPr id="168" name="維持補修費最大値テキスト"/>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121920</xdr:rowOff>
    </xdr:from>
    <xdr:to>
      <xdr:col>24</xdr:col>
      <xdr:colOff>152400</xdr:colOff>
      <xdr:row>70</xdr:row>
      <xdr:rowOff>121920</xdr:rowOff>
    </xdr:to>
    <xdr:cxnSp macro="">
      <xdr:nvCxnSpPr>
        <xdr:cNvPr id="169" name="直線コネクタ 168"/>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144780</xdr:rowOff>
    </xdr:from>
    <xdr:to>
      <xdr:col>24</xdr:col>
      <xdr:colOff>63500</xdr:colOff>
      <xdr:row>77</xdr:row>
      <xdr:rowOff>153670</xdr:rowOff>
    </xdr:to>
    <xdr:cxnSp macro="">
      <xdr:nvCxnSpPr>
        <xdr:cNvPr id="170" name="直線コネクタ 169"/>
        <xdr:cNvCxnSpPr/>
      </xdr:nvCxnSpPr>
      <xdr:spPr>
        <a:xfrm>
          <a:off x="3797300" y="133464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118110</xdr:rowOff>
    </xdr:from>
    <xdr:ext cx="469900" cy="259080"/>
    <xdr:sp macro="" textlink="">
      <xdr:nvSpPr>
        <xdr:cNvPr id="171" name="維持補修費平均値テキスト"/>
        <xdr:cNvSpPr txBox="1"/>
      </xdr:nvSpPr>
      <xdr:spPr>
        <a:xfrm>
          <a:off x="4686300" y="12976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2" name="フローチャート: 判断 171"/>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143510</xdr:rowOff>
    </xdr:from>
    <xdr:to>
      <xdr:col>19</xdr:col>
      <xdr:colOff>177800</xdr:colOff>
      <xdr:row>77</xdr:row>
      <xdr:rowOff>144780</xdr:rowOff>
    </xdr:to>
    <xdr:cxnSp macro="">
      <xdr:nvCxnSpPr>
        <xdr:cNvPr id="173" name="直線コネクタ 172"/>
        <xdr:cNvCxnSpPr/>
      </xdr:nvCxnSpPr>
      <xdr:spPr>
        <a:xfrm>
          <a:off x="2908300" y="13345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113030</xdr:rowOff>
    </xdr:from>
    <xdr:to>
      <xdr:col>20</xdr:col>
      <xdr:colOff>38100</xdr:colOff>
      <xdr:row>77</xdr:row>
      <xdr:rowOff>43180</xdr:rowOff>
    </xdr:to>
    <xdr:sp macro="" textlink="">
      <xdr:nvSpPr>
        <xdr:cNvPr id="174" name="フローチャート: 判断 173"/>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59690</xdr:rowOff>
    </xdr:from>
    <xdr:ext cx="462280" cy="259080"/>
    <xdr:sp macro="" textlink="">
      <xdr:nvSpPr>
        <xdr:cNvPr id="175" name="テキスト ボックス 174"/>
        <xdr:cNvSpPr txBox="1"/>
      </xdr:nvSpPr>
      <xdr:spPr>
        <a:xfrm>
          <a:off x="3562350" y="12918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143510</xdr:rowOff>
    </xdr:from>
    <xdr:to>
      <xdr:col>15</xdr:col>
      <xdr:colOff>50800</xdr:colOff>
      <xdr:row>77</xdr:row>
      <xdr:rowOff>143510</xdr:rowOff>
    </xdr:to>
    <xdr:cxnSp macro="">
      <xdr:nvCxnSpPr>
        <xdr:cNvPr id="176" name="直線コネクタ 175"/>
        <xdr:cNvCxnSpPr/>
      </xdr:nvCxnSpPr>
      <xdr:spPr>
        <a:xfrm>
          <a:off x="2019300" y="13345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124460</xdr:rowOff>
    </xdr:from>
    <xdr:to>
      <xdr:col>15</xdr:col>
      <xdr:colOff>101600</xdr:colOff>
      <xdr:row>77</xdr:row>
      <xdr:rowOff>54610</xdr:rowOff>
    </xdr:to>
    <xdr:sp macro="" textlink="">
      <xdr:nvSpPr>
        <xdr:cNvPr id="177" name="フローチャート: 判断 176"/>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71120</xdr:rowOff>
    </xdr:from>
    <xdr:ext cx="462280" cy="259080"/>
    <xdr:sp macro="" textlink="">
      <xdr:nvSpPr>
        <xdr:cNvPr id="178" name="テキスト ボックス 177"/>
        <xdr:cNvSpPr txBox="1"/>
      </xdr:nvSpPr>
      <xdr:spPr>
        <a:xfrm>
          <a:off x="2673350" y="129298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143510</xdr:rowOff>
    </xdr:from>
    <xdr:to>
      <xdr:col>10</xdr:col>
      <xdr:colOff>114300</xdr:colOff>
      <xdr:row>77</xdr:row>
      <xdr:rowOff>153035</xdr:rowOff>
    </xdr:to>
    <xdr:cxnSp macro="">
      <xdr:nvCxnSpPr>
        <xdr:cNvPr id="179" name="直線コネクタ 178"/>
        <xdr:cNvCxnSpPr/>
      </xdr:nvCxnSpPr>
      <xdr:spPr>
        <a:xfrm flipV="1">
          <a:off x="1130300" y="133451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50165</xdr:rowOff>
    </xdr:to>
    <xdr:sp macro="" textlink="">
      <xdr:nvSpPr>
        <xdr:cNvPr id="180" name="フローチャート: 判断 179"/>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66675</xdr:rowOff>
    </xdr:from>
    <xdr:ext cx="462280" cy="251460"/>
    <xdr:sp macro="" textlink="">
      <xdr:nvSpPr>
        <xdr:cNvPr id="181" name="テキスト ボックス 180"/>
        <xdr:cNvSpPr txBox="1"/>
      </xdr:nvSpPr>
      <xdr:spPr>
        <a:xfrm>
          <a:off x="1784350" y="129254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2" name="フローチャート: 判断 181"/>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69215</xdr:rowOff>
    </xdr:from>
    <xdr:ext cx="462280" cy="259080"/>
    <xdr:sp macro="" textlink="">
      <xdr:nvSpPr>
        <xdr:cNvPr id="183" name="テキスト ボックス 182"/>
        <xdr:cNvSpPr txBox="1"/>
      </xdr:nvSpPr>
      <xdr:spPr>
        <a:xfrm>
          <a:off x="895350" y="12927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89" name="楕円 188"/>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17780</xdr:rowOff>
    </xdr:from>
    <xdr:ext cx="378460" cy="251460"/>
    <xdr:sp macro="" textlink="">
      <xdr:nvSpPr>
        <xdr:cNvPr id="190" name="維持補修費該当値テキスト"/>
        <xdr:cNvSpPr txBox="1"/>
      </xdr:nvSpPr>
      <xdr:spPr>
        <a:xfrm>
          <a:off x="4686300" y="132194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93980</xdr:rowOff>
    </xdr:from>
    <xdr:to>
      <xdr:col>20</xdr:col>
      <xdr:colOff>38100</xdr:colOff>
      <xdr:row>78</xdr:row>
      <xdr:rowOff>24130</xdr:rowOff>
    </xdr:to>
    <xdr:sp macro="" textlink="">
      <xdr:nvSpPr>
        <xdr:cNvPr id="191" name="楕円 190"/>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15240</xdr:rowOff>
    </xdr:from>
    <xdr:ext cx="378460" cy="259080"/>
    <xdr:sp macro="" textlink="">
      <xdr:nvSpPr>
        <xdr:cNvPr id="192" name="テキスト ボックス 191"/>
        <xdr:cNvSpPr txBox="1"/>
      </xdr:nvSpPr>
      <xdr:spPr>
        <a:xfrm>
          <a:off x="3608070" y="13388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92075</xdr:rowOff>
    </xdr:from>
    <xdr:to>
      <xdr:col>15</xdr:col>
      <xdr:colOff>101600</xdr:colOff>
      <xdr:row>78</xdr:row>
      <xdr:rowOff>22225</xdr:rowOff>
    </xdr:to>
    <xdr:sp macro="" textlink="">
      <xdr:nvSpPr>
        <xdr:cNvPr id="193" name="楕円 192"/>
        <xdr:cNvSpPr/>
      </xdr:nvSpPr>
      <xdr:spPr>
        <a:xfrm>
          <a:off x="2857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13970</xdr:rowOff>
    </xdr:from>
    <xdr:ext cx="378460" cy="259080"/>
    <xdr:sp macro="" textlink="">
      <xdr:nvSpPr>
        <xdr:cNvPr id="194" name="テキスト ボックス 193"/>
        <xdr:cNvSpPr txBox="1"/>
      </xdr:nvSpPr>
      <xdr:spPr>
        <a:xfrm>
          <a:off x="2719070" y="13387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92075</xdr:rowOff>
    </xdr:from>
    <xdr:to>
      <xdr:col>10</xdr:col>
      <xdr:colOff>165100</xdr:colOff>
      <xdr:row>78</xdr:row>
      <xdr:rowOff>22225</xdr:rowOff>
    </xdr:to>
    <xdr:sp macro="" textlink="">
      <xdr:nvSpPr>
        <xdr:cNvPr id="195" name="楕円 194"/>
        <xdr:cNvSpPr/>
      </xdr:nvSpPr>
      <xdr:spPr>
        <a:xfrm>
          <a:off x="196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13335</xdr:rowOff>
    </xdr:from>
    <xdr:ext cx="378460" cy="259080"/>
    <xdr:sp macro="" textlink="">
      <xdr:nvSpPr>
        <xdr:cNvPr id="196" name="テキスト ボックス 195"/>
        <xdr:cNvSpPr txBox="1"/>
      </xdr:nvSpPr>
      <xdr:spPr>
        <a:xfrm>
          <a:off x="183007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102235</xdr:rowOff>
    </xdr:from>
    <xdr:to>
      <xdr:col>6</xdr:col>
      <xdr:colOff>38100</xdr:colOff>
      <xdr:row>78</xdr:row>
      <xdr:rowOff>32385</xdr:rowOff>
    </xdr:to>
    <xdr:sp macro="" textlink="">
      <xdr:nvSpPr>
        <xdr:cNvPr id="197" name="楕円 196"/>
        <xdr:cNvSpPr/>
      </xdr:nvSpPr>
      <xdr:spPr>
        <a:xfrm>
          <a:off x="1079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23495</xdr:rowOff>
    </xdr:from>
    <xdr:ext cx="378460" cy="259080"/>
    <xdr:sp macro="" textlink="">
      <xdr:nvSpPr>
        <xdr:cNvPr id="198" name="テキスト ボックス 197"/>
        <xdr:cNvSpPr txBox="1"/>
      </xdr:nvSpPr>
      <xdr:spPr>
        <a:xfrm>
          <a:off x="941070" y="13396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7" name="テキスト ボックス 20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09" name="テキスト ボックス 208"/>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13" name="テキスト ボックス 212"/>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15" name="テキスト ボックス 214"/>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17" name="テキスト ボックス 216"/>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19" name="テキスト ボックス 218"/>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1" name="テキスト ボックス 220"/>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135255</xdr:rowOff>
    </xdr:from>
    <xdr:to>
      <xdr:col>24</xdr:col>
      <xdr:colOff>62865</xdr:colOff>
      <xdr:row>97</xdr:row>
      <xdr:rowOff>92075</xdr:rowOff>
    </xdr:to>
    <xdr:cxnSp macro="">
      <xdr:nvCxnSpPr>
        <xdr:cNvPr id="223" name="直線コネクタ 222"/>
        <xdr:cNvCxnSpPr/>
      </xdr:nvCxnSpPr>
      <xdr:spPr>
        <a:xfrm flipV="1">
          <a:off x="4633595" y="15565755"/>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95885</xdr:rowOff>
    </xdr:from>
    <xdr:ext cx="534670" cy="259080"/>
    <xdr:sp macro="" textlink="">
      <xdr:nvSpPr>
        <xdr:cNvPr id="224" name="扶助費最小値テキスト"/>
        <xdr:cNvSpPr txBox="1"/>
      </xdr:nvSpPr>
      <xdr:spPr>
        <a:xfrm>
          <a:off x="4686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92075</xdr:rowOff>
    </xdr:from>
    <xdr:to>
      <xdr:col>24</xdr:col>
      <xdr:colOff>152400</xdr:colOff>
      <xdr:row>97</xdr:row>
      <xdr:rowOff>92075</xdr:rowOff>
    </xdr:to>
    <xdr:cxnSp macro="">
      <xdr:nvCxnSpPr>
        <xdr:cNvPr id="225" name="直線コネクタ 224"/>
        <xdr:cNvCxnSpPr/>
      </xdr:nvCxnSpPr>
      <xdr:spPr>
        <a:xfrm>
          <a:off x="4546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81915</xdr:rowOff>
    </xdr:from>
    <xdr:ext cx="598805" cy="259080"/>
    <xdr:sp macro="" textlink="">
      <xdr:nvSpPr>
        <xdr:cNvPr id="226" name="扶助費最大値テキスト"/>
        <xdr:cNvSpPr txBox="1"/>
      </xdr:nvSpPr>
      <xdr:spPr>
        <a:xfrm>
          <a:off x="4686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135255</xdr:rowOff>
    </xdr:from>
    <xdr:to>
      <xdr:col>24</xdr:col>
      <xdr:colOff>152400</xdr:colOff>
      <xdr:row>90</xdr:row>
      <xdr:rowOff>135255</xdr:rowOff>
    </xdr:to>
    <xdr:cxnSp macro="">
      <xdr:nvCxnSpPr>
        <xdr:cNvPr id="227" name="直線コネクタ 226"/>
        <xdr:cNvCxnSpPr/>
      </xdr:nvCxnSpPr>
      <xdr:spPr>
        <a:xfrm>
          <a:off x="4546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85090</xdr:rowOff>
    </xdr:from>
    <xdr:to>
      <xdr:col>24</xdr:col>
      <xdr:colOff>63500</xdr:colOff>
      <xdr:row>97</xdr:row>
      <xdr:rowOff>83185</xdr:rowOff>
    </xdr:to>
    <xdr:cxnSp macro="">
      <xdr:nvCxnSpPr>
        <xdr:cNvPr id="228" name="直線コネクタ 227"/>
        <xdr:cNvCxnSpPr/>
      </xdr:nvCxnSpPr>
      <xdr:spPr>
        <a:xfrm flipV="1">
          <a:off x="3797300" y="1654429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98805" cy="259080"/>
    <xdr:sp macro="" textlink="">
      <xdr:nvSpPr>
        <xdr:cNvPr id="229" name="扶助費平均値テキスト"/>
        <xdr:cNvSpPr txBox="1"/>
      </xdr:nvSpPr>
      <xdr:spPr>
        <a:xfrm>
          <a:off x="4686300" y="16142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0" name="フローチャート: 判断 229"/>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83185</xdr:rowOff>
    </xdr:from>
    <xdr:to>
      <xdr:col>19</xdr:col>
      <xdr:colOff>177800</xdr:colOff>
      <xdr:row>97</xdr:row>
      <xdr:rowOff>118745</xdr:rowOff>
    </xdr:to>
    <xdr:cxnSp macro="">
      <xdr:nvCxnSpPr>
        <xdr:cNvPr id="231" name="直線コネクタ 230"/>
        <xdr:cNvCxnSpPr/>
      </xdr:nvCxnSpPr>
      <xdr:spPr>
        <a:xfrm flipV="1">
          <a:off x="2908300" y="1671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57785</xdr:rowOff>
    </xdr:from>
    <xdr:to>
      <xdr:col>20</xdr:col>
      <xdr:colOff>38100</xdr:colOff>
      <xdr:row>96</xdr:row>
      <xdr:rowOff>159385</xdr:rowOff>
    </xdr:to>
    <xdr:sp macro="" textlink="">
      <xdr:nvSpPr>
        <xdr:cNvPr id="232" name="フローチャート: 判断 231"/>
        <xdr:cNvSpPr/>
      </xdr:nvSpPr>
      <xdr:spPr>
        <a:xfrm>
          <a:off x="3746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4445</xdr:rowOff>
    </xdr:from>
    <xdr:ext cx="591185" cy="259080"/>
    <xdr:sp macro="" textlink="">
      <xdr:nvSpPr>
        <xdr:cNvPr id="233" name="テキスト ボックス 232"/>
        <xdr:cNvSpPr txBox="1"/>
      </xdr:nvSpPr>
      <xdr:spPr>
        <a:xfrm>
          <a:off x="3497580" y="162921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118745</xdr:rowOff>
    </xdr:from>
    <xdr:to>
      <xdr:col>15</xdr:col>
      <xdr:colOff>50800</xdr:colOff>
      <xdr:row>97</xdr:row>
      <xdr:rowOff>166370</xdr:rowOff>
    </xdr:to>
    <xdr:cxnSp macro="">
      <xdr:nvCxnSpPr>
        <xdr:cNvPr id="234" name="直線コネクタ 233"/>
        <xdr:cNvCxnSpPr/>
      </xdr:nvCxnSpPr>
      <xdr:spPr>
        <a:xfrm flipV="1">
          <a:off x="2019300" y="16749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73660</xdr:rowOff>
    </xdr:from>
    <xdr:to>
      <xdr:col>15</xdr:col>
      <xdr:colOff>101600</xdr:colOff>
      <xdr:row>97</xdr:row>
      <xdr:rowOff>3810</xdr:rowOff>
    </xdr:to>
    <xdr:sp macro="" textlink="">
      <xdr:nvSpPr>
        <xdr:cNvPr id="235" name="フローチャート: 判断 234"/>
        <xdr:cNvSpPr/>
      </xdr:nvSpPr>
      <xdr:spPr>
        <a:xfrm>
          <a:off x="2857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20320</xdr:rowOff>
    </xdr:from>
    <xdr:ext cx="591185" cy="251460"/>
    <xdr:sp macro="" textlink="">
      <xdr:nvSpPr>
        <xdr:cNvPr id="236" name="テキスト ボックス 235"/>
        <xdr:cNvSpPr txBox="1"/>
      </xdr:nvSpPr>
      <xdr:spPr>
        <a:xfrm>
          <a:off x="2608580" y="163080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138430</xdr:rowOff>
    </xdr:from>
    <xdr:to>
      <xdr:col>10</xdr:col>
      <xdr:colOff>114300</xdr:colOff>
      <xdr:row>97</xdr:row>
      <xdr:rowOff>166370</xdr:rowOff>
    </xdr:to>
    <xdr:cxnSp macro="">
      <xdr:nvCxnSpPr>
        <xdr:cNvPr id="237" name="直線コネクタ 236"/>
        <xdr:cNvCxnSpPr/>
      </xdr:nvCxnSpPr>
      <xdr:spPr>
        <a:xfrm>
          <a:off x="1130300" y="16769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38" name="フローチャート: 判断 237"/>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60960</xdr:rowOff>
    </xdr:from>
    <xdr:ext cx="591185" cy="259080"/>
    <xdr:sp macro="" textlink="">
      <xdr:nvSpPr>
        <xdr:cNvPr id="239" name="テキスト ボックス 238"/>
        <xdr:cNvSpPr txBox="1"/>
      </xdr:nvSpPr>
      <xdr:spPr>
        <a:xfrm>
          <a:off x="1719580" y="163487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40" name="フローチャート: 判断 239"/>
        <xdr:cNvSpPr/>
      </xdr:nvSpPr>
      <xdr:spPr>
        <a:xfrm>
          <a:off x="1079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63500</xdr:rowOff>
    </xdr:from>
    <xdr:ext cx="591185" cy="251460"/>
    <xdr:sp macro="" textlink="">
      <xdr:nvSpPr>
        <xdr:cNvPr id="241" name="テキスト ボックス 240"/>
        <xdr:cNvSpPr txBox="1"/>
      </xdr:nvSpPr>
      <xdr:spPr>
        <a:xfrm>
          <a:off x="830580" y="163512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47" name="楕円 246"/>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12700</xdr:rowOff>
    </xdr:from>
    <xdr:ext cx="598805" cy="259080"/>
    <xdr:sp macro="" textlink="">
      <xdr:nvSpPr>
        <xdr:cNvPr id="248" name="扶助費該当値テキスト"/>
        <xdr:cNvSpPr txBox="1"/>
      </xdr:nvSpPr>
      <xdr:spPr>
        <a:xfrm>
          <a:off x="4686300" y="1647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32385</xdr:rowOff>
    </xdr:from>
    <xdr:to>
      <xdr:col>20</xdr:col>
      <xdr:colOff>38100</xdr:colOff>
      <xdr:row>97</xdr:row>
      <xdr:rowOff>133985</xdr:rowOff>
    </xdr:to>
    <xdr:sp macro="" textlink="">
      <xdr:nvSpPr>
        <xdr:cNvPr id="249" name="楕円 248"/>
        <xdr:cNvSpPr/>
      </xdr:nvSpPr>
      <xdr:spPr>
        <a:xfrm>
          <a:off x="3746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125095</xdr:rowOff>
    </xdr:from>
    <xdr:ext cx="527050" cy="258445"/>
    <xdr:sp macro="" textlink="">
      <xdr:nvSpPr>
        <xdr:cNvPr id="250" name="テキスト ボックス 249"/>
        <xdr:cNvSpPr txBox="1"/>
      </xdr:nvSpPr>
      <xdr:spPr>
        <a:xfrm>
          <a:off x="3529965" y="167557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67945</xdr:rowOff>
    </xdr:from>
    <xdr:to>
      <xdr:col>15</xdr:col>
      <xdr:colOff>101600</xdr:colOff>
      <xdr:row>97</xdr:row>
      <xdr:rowOff>169545</xdr:rowOff>
    </xdr:to>
    <xdr:sp macro="" textlink="">
      <xdr:nvSpPr>
        <xdr:cNvPr id="251" name="楕円 250"/>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160655</xdr:rowOff>
    </xdr:from>
    <xdr:ext cx="527050" cy="259080"/>
    <xdr:sp macro="" textlink="">
      <xdr:nvSpPr>
        <xdr:cNvPr id="252" name="テキスト ボックス 251"/>
        <xdr:cNvSpPr txBox="1"/>
      </xdr:nvSpPr>
      <xdr:spPr>
        <a:xfrm>
          <a:off x="2640965" y="167913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114935</xdr:rowOff>
    </xdr:from>
    <xdr:to>
      <xdr:col>10</xdr:col>
      <xdr:colOff>165100</xdr:colOff>
      <xdr:row>98</xdr:row>
      <xdr:rowOff>45085</xdr:rowOff>
    </xdr:to>
    <xdr:sp macro="" textlink="">
      <xdr:nvSpPr>
        <xdr:cNvPr id="253" name="楕円 252"/>
        <xdr:cNvSpPr/>
      </xdr:nvSpPr>
      <xdr:spPr>
        <a:xfrm>
          <a:off x="1968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36195</xdr:rowOff>
    </xdr:from>
    <xdr:ext cx="527050" cy="259080"/>
    <xdr:sp macro="" textlink="">
      <xdr:nvSpPr>
        <xdr:cNvPr id="254" name="テキスト ボックス 253"/>
        <xdr:cNvSpPr txBox="1"/>
      </xdr:nvSpPr>
      <xdr:spPr>
        <a:xfrm>
          <a:off x="1751965" y="16838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87630</xdr:rowOff>
    </xdr:from>
    <xdr:to>
      <xdr:col>6</xdr:col>
      <xdr:colOff>38100</xdr:colOff>
      <xdr:row>98</xdr:row>
      <xdr:rowOff>17780</xdr:rowOff>
    </xdr:to>
    <xdr:sp macro="" textlink="">
      <xdr:nvSpPr>
        <xdr:cNvPr id="255" name="楕円 254"/>
        <xdr:cNvSpPr/>
      </xdr:nvSpPr>
      <xdr:spPr>
        <a:xfrm>
          <a:off x="107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8890</xdr:rowOff>
    </xdr:from>
    <xdr:ext cx="527050" cy="251460"/>
    <xdr:sp macro="" textlink="">
      <xdr:nvSpPr>
        <xdr:cNvPr id="256" name="テキスト ボックス 255"/>
        <xdr:cNvSpPr txBox="1"/>
      </xdr:nvSpPr>
      <xdr:spPr>
        <a:xfrm>
          <a:off x="862965" y="16810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5" name="テキスト ボックス 264"/>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300" cy="259080"/>
    <xdr:sp macro="" textlink="">
      <xdr:nvSpPr>
        <xdr:cNvPr id="268" name="テキスト ボックス 267"/>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1460"/>
    <xdr:sp macro="" textlink="">
      <xdr:nvSpPr>
        <xdr:cNvPr id="270" name="テキスト ボックス 269"/>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2" name="テキスト ボックス 27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4" name="テキスト ボックス 273"/>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010" cy="258445"/>
    <xdr:sp macro="" textlink="">
      <xdr:nvSpPr>
        <xdr:cNvPr id="276" name="テキスト ボックス 275"/>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010" cy="259080"/>
    <xdr:sp macro="" textlink="">
      <xdr:nvSpPr>
        <xdr:cNvPr id="278" name="テキスト ボックス 277"/>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0" name="テキスト ボックス 279"/>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143510</xdr:rowOff>
    </xdr:from>
    <xdr:to>
      <xdr:col>54</xdr:col>
      <xdr:colOff>189865</xdr:colOff>
      <xdr:row>38</xdr:row>
      <xdr:rowOff>74930</xdr:rowOff>
    </xdr:to>
    <xdr:cxnSp macro="">
      <xdr:nvCxnSpPr>
        <xdr:cNvPr id="282" name="直線コネクタ 281"/>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78740</xdr:rowOff>
    </xdr:from>
    <xdr:ext cx="534670" cy="259080"/>
    <xdr:sp macro="" textlink="">
      <xdr:nvSpPr>
        <xdr:cNvPr id="283"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74930</xdr:rowOff>
    </xdr:from>
    <xdr:to>
      <xdr:col>55</xdr:col>
      <xdr:colOff>88900</xdr:colOff>
      <xdr:row>38</xdr:row>
      <xdr:rowOff>74930</xdr:rowOff>
    </xdr:to>
    <xdr:cxnSp macro="">
      <xdr:nvCxnSpPr>
        <xdr:cNvPr id="284" name="直線コネクタ 283"/>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89535</xdr:rowOff>
    </xdr:from>
    <xdr:ext cx="598805" cy="251460"/>
    <xdr:sp macro="" textlink="">
      <xdr:nvSpPr>
        <xdr:cNvPr id="285" name="補助費等最大値テキスト"/>
        <xdr:cNvSpPr txBox="1"/>
      </xdr:nvSpPr>
      <xdr:spPr>
        <a:xfrm>
          <a:off x="10528300" y="54044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143510</xdr:rowOff>
    </xdr:from>
    <xdr:to>
      <xdr:col>55</xdr:col>
      <xdr:colOff>88900</xdr:colOff>
      <xdr:row>32</xdr:row>
      <xdr:rowOff>143510</xdr:rowOff>
    </xdr:to>
    <xdr:cxnSp macro="">
      <xdr:nvCxnSpPr>
        <xdr:cNvPr id="286" name="直線コネクタ 285"/>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166370</xdr:rowOff>
    </xdr:from>
    <xdr:to>
      <xdr:col>55</xdr:col>
      <xdr:colOff>0</xdr:colOff>
      <xdr:row>36</xdr:row>
      <xdr:rowOff>149225</xdr:rowOff>
    </xdr:to>
    <xdr:cxnSp macro="">
      <xdr:nvCxnSpPr>
        <xdr:cNvPr id="287" name="直線コネクタ 286"/>
        <xdr:cNvCxnSpPr/>
      </xdr:nvCxnSpPr>
      <xdr:spPr>
        <a:xfrm>
          <a:off x="9639300" y="5138420"/>
          <a:ext cx="8382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96520</xdr:rowOff>
    </xdr:from>
    <xdr:ext cx="534670" cy="259080"/>
    <xdr:sp macro="" textlink="">
      <xdr:nvSpPr>
        <xdr:cNvPr id="288" name="補助費等平均値テキスト"/>
        <xdr:cNvSpPr txBox="1"/>
      </xdr:nvSpPr>
      <xdr:spPr>
        <a:xfrm>
          <a:off x="1052830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89" name="フローチャート: 判断 288"/>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166370</xdr:rowOff>
    </xdr:from>
    <xdr:to>
      <xdr:col>50</xdr:col>
      <xdr:colOff>114300</xdr:colOff>
      <xdr:row>36</xdr:row>
      <xdr:rowOff>167640</xdr:rowOff>
    </xdr:to>
    <xdr:cxnSp macro="">
      <xdr:nvCxnSpPr>
        <xdr:cNvPr id="290" name="直線コネクタ 289"/>
        <xdr:cNvCxnSpPr/>
      </xdr:nvCxnSpPr>
      <xdr:spPr>
        <a:xfrm flipV="1">
          <a:off x="8750300" y="5138420"/>
          <a:ext cx="8890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114935</xdr:rowOff>
    </xdr:to>
    <xdr:sp macro="" textlink="">
      <xdr:nvSpPr>
        <xdr:cNvPr id="291" name="フローチャート: 判断 290"/>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106045</xdr:rowOff>
    </xdr:from>
    <xdr:ext cx="591185" cy="259080"/>
    <xdr:sp macro="" textlink="">
      <xdr:nvSpPr>
        <xdr:cNvPr id="292" name="テキスト ボックス 291"/>
        <xdr:cNvSpPr txBox="1"/>
      </xdr:nvSpPr>
      <xdr:spPr>
        <a:xfrm>
          <a:off x="9339580" y="52495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167640</xdr:rowOff>
    </xdr:from>
    <xdr:to>
      <xdr:col>45</xdr:col>
      <xdr:colOff>177800</xdr:colOff>
      <xdr:row>37</xdr:row>
      <xdr:rowOff>41275</xdr:rowOff>
    </xdr:to>
    <xdr:cxnSp macro="">
      <xdr:nvCxnSpPr>
        <xdr:cNvPr id="293" name="直線コネクタ 292"/>
        <xdr:cNvCxnSpPr/>
      </xdr:nvCxnSpPr>
      <xdr:spPr>
        <a:xfrm flipV="1">
          <a:off x="7861300" y="63398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294" name="フローチャート: 判断 293"/>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68580</xdr:rowOff>
    </xdr:from>
    <xdr:ext cx="527050" cy="259080"/>
    <xdr:sp macro="" textlink="">
      <xdr:nvSpPr>
        <xdr:cNvPr id="295" name="テキスト ボックス 294"/>
        <xdr:cNvSpPr txBox="1"/>
      </xdr:nvSpPr>
      <xdr:spPr>
        <a:xfrm>
          <a:off x="8482965" y="6412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40640</xdr:rowOff>
    </xdr:from>
    <xdr:to>
      <xdr:col>41</xdr:col>
      <xdr:colOff>50800</xdr:colOff>
      <xdr:row>37</xdr:row>
      <xdr:rowOff>41275</xdr:rowOff>
    </xdr:to>
    <xdr:cxnSp macro="">
      <xdr:nvCxnSpPr>
        <xdr:cNvPr id="296" name="直線コネクタ 295"/>
        <xdr:cNvCxnSpPr/>
      </xdr:nvCxnSpPr>
      <xdr:spPr>
        <a:xfrm>
          <a:off x="6972300" y="6384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104775</xdr:rowOff>
    </xdr:to>
    <xdr:sp macro="" textlink="">
      <xdr:nvSpPr>
        <xdr:cNvPr id="297" name="フローチャート: 判断 296"/>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95885</xdr:rowOff>
    </xdr:from>
    <xdr:ext cx="527050" cy="259080"/>
    <xdr:sp macro="" textlink="">
      <xdr:nvSpPr>
        <xdr:cNvPr id="298" name="テキスト ボックス 297"/>
        <xdr:cNvSpPr txBox="1"/>
      </xdr:nvSpPr>
      <xdr:spPr>
        <a:xfrm>
          <a:off x="7593965" y="6439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299" name="フローチャート: 判断 298"/>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125095</xdr:rowOff>
    </xdr:from>
    <xdr:ext cx="527050" cy="258445"/>
    <xdr:sp macro="" textlink="">
      <xdr:nvSpPr>
        <xdr:cNvPr id="300" name="テキスト ボックス 299"/>
        <xdr:cNvSpPr txBox="1"/>
      </xdr:nvSpPr>
      <xdr:spPr>
        <a:xfrm>
          <a:off x="6704965" y="64687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98425</xdr:rowOff>
    </xdr:from>
    <xdr:to>
      <xdr:col>55</xdr:col>
      <xdr:colOff>50800</xdr:colOff>
      <xdr:row>37</xdr:row>
      <xdr:rowOff>29210</xdr:rowOff>
    </xdr:to>
    <xdr:sp macro="" textlink="">
      <xdr:nvSpPr>
        <xdr:cNvPr id="306" name="楕円 305"/>
        <xdr:cNvSpPr/>
      </xdr:nvSpPr>
      <xdr:spPr>
        <a:xfrm>
          <a:off x="10426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76835</xdr:rowOff>
    </xdr:from>
    <xdr:ext cx="534670" cy="251460"/>
    <xdr:sp macro="" textlink="">
      <xdr:nvSpPr>
        <xdr:cNvPr id="307" name="補助費等該当値テキスト"/>
        <xdr:cNvSpPr txBox="1"/>
      </xdr:nvSpPr>
      <xdr:spPr>
        <a:xfrm>
          <a:off x="10528300" y="62490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115570</xdr:rowOff>
    </xdr:from>
    <xdr:to>
      <xdr:col>50</xdr:col>
      <xdr:colOff>165100</xdr:colOff>
      <xdr:row>30</xdr:row>
      <xdr:rowOff>45720</xdr:rowOff>
    </xdr:to>
    <xdr:sp macro="" textlink="">
      <xdr:nvSpPr>
        <xdr:cNvPr id="308" name="楕円 307"/>
        <xdr:cNvSpPr/>
      </xdr:nvSpPr>
      <xdr:spPr>
        <a:xfrm>
          <a:off x="9588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62230</xdr:rowOff>
    </xdr:from>
    <xdr:ext cx="591185" cy="259080"/>
    <xdr:sp macro="" textlink="">
      <xdr:nvSpPr>
        <xdr:cNvPr id="309" name="テキスト ボックス 308"/>
        <xdr:cNvSpPr txBox="1"/>
      </xdr:nvSpPr>
      <xdr:spPr>
        <a:xfrm>
          <a:off x="9339580" y="48628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310" name="楕円 309"/>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63500</xdr:rowOff>
    </xdr:from>
    <xdr:ext cx="527050" cy="251460"/>
    <xdr:sp macro="" textlink="">
      <xdr:nvSpPr>
        <xdr:cNvPr id="311" name="テキスト ボックス 310"/>
        <xdr:cNvSpPr txBox="1"/>
      </xdr:nvSpPr>
      <xdr:spPr>
        <a:xfrm>
          <a:off x="8482965" y="6064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161925</xdr:rowOff>
    </xdr:from>
    <xdr:to>
      <xdr:col>41</xdr:col>
      <xdr:colOff>101600</xdr:colOff>
      <xdr:row>37</xdr:row>
      <xdr:rowOff>92075</xdr:rowOff>
    </xdr:to>
    <xdr:sp macro="" textlink="">
      <xdr:nvSpPr>
        <xdr:cNvPr id="312" name="楕円 311"/>
        <xdr:cNvSpPr/>
      </xdr:nvSpPr>
      <xdr:spPr>
        <a:xfrm>
          <a:off x="781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109220</xdr:rowOff>
    </xdr:from>
    <xdr:ext cx="527050" cy="251460"/>
    <xdr:sp macro="" textlink="">
      <xdr:nvSpPr>
        <xdr:cNvPr id="313" name="テキスト ボックス 312"/>
        <xdr:cNvSpPr txBox="1"/>
      </xdr:nvSpPr>
      <xdr:spPr>
        <a:xfrm>
          <a:off x="7593965" y="6109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161290</xdr:rowOff>
    </xdr:from>
    <xdr:to>
      <xdr:col>36</xdr:col>
      <xdr:colOff>165100</xdr:colOff>
      <xdr:row>37</xdr:row>
      <xdr:rowOff>91440</xdr:rowOff>
    </xdr:to>
    <xdr:sp macro="" textlink="">
      <xdr:nvSpPr>
        <xdr:cNvPr id="314" name="楕円 313"/>
        <xdr:cNvSpPr/>
      </xdr:nvSpPr>
      <xdr:spPr>
        <a:xfrm>
          <a:off x="692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107950</xdr:rowOff>
    </xdr:from>
    <xdr:ext cx="527050" cy="259080"/>
    <xdr:sp macro="" textlink="">
      <xdr:nvSpPr>
        <xdr:cNvPr id="315" name="テキスト ボックス 314"/>
        <xdr:cNvSpPr txBox="1"/>
      </xdr:nvSpPr>
      <xdr:spPr>
        <a:xfrm>
          <a:off x="6704965" y="6108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4" name="テキスト ボックス 323"/>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27" name="テキスト ボックス 326"/>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31" name="テキスト ボックス 330"/>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010" cy="259080"/>
    <xdr:sp macro="" textlink="">
      <xdr:nvSpPr>
        <xdr:cNvPr id="333" name="テキスト ボックス 332"/>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35" name="テキスト ボックス 334"/>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7" name="テキスト ボックス 336"/>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39370</xdr:rowOff>
    </xdr:from>
    <xdr:to>
      <xdr:col>54</xdr:col>
      <xdr:colOff>189865</xdr:colOff>
      <xdr:row>58</xdr:row>
      <xdr:rowOff>162560</xdr:rowOff>
    </xdr:to>
    <xdr:cxnSp macro="">
      <xdr:nvCxnSpPr>
        <xdr:cNvPr id="339" name="直線コネクタ 338"/>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469900" cy="251460"/>
    <xdr:sp macro="" textlink="">
      <xdr:nvSpPr>
        <xdr:cNvPr id="340" name="普通建設事業費最小値テキスト"/>
        <xdr:cNvSpPr txBox="1"/>
      </xdr:nvSpPr>
      <xdr:spPr>
        <a:xfrm>
          <a:off x="10528300" y="10110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162560</xdr:rowOff>
    </xdr:from>
    <xdr:to>
      <xdr:col>55</xdr:col>
      <xdr:colOff>88900</xdr:colOff>
      <xdr:row>58</xdr:row>
      <xdr:rowOff>162560</xdr:rowOff>
    </xdr:to>
    <xdr:cxnSp macro="">
      <xdr:nvCxnSpPr>
        <xdr:cNvPr id="341" name="直線コネクタ 340"/>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157480</xdr:rowOff>
    </xdr:from>
    <xdr:ext cx="598805" cy="251460"/>
    <xdr:sp macro="" textlink="">
      <xdr:nvSpPr>
        <xdr:cNvPr id="342" name="普通建設事業費最大値テキスト"/>
        <xdr:cNvSpPr txBox="1"/>
      </xdr:nvSpPr>
      <xdr:spPr>
        <a:xfrm>
          <a:off x="10528300" y="8558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39370</xdr:rowOff>
    </xdr:from>
    <xdr:to>
      <xdr:col>55</xdr:col>
      <xdr:colOff>88900</xdr:colOff>
      <xdr:row>51</xdr:row>
      <xdr:rowOff>39370</xdr:rowOff>
    </xdr:to>
    <xdr:cxnSp macro="">
      <xdr:nvCxnSpPr>
        <xdr:cNvPr id="343" name="直線コネクタ 342"/>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52070</xdr:rowOff>
    </xdr:from>
    <xdr:to>
      <xdr:col>55</xdr:col>
      <xdr:colOff>0</xdr:colOff>
      <xdr:row>57</xdr:row>
      <xdr:rowOff>121920</xdr:rowOff>
    </xdr:to>
    <xdr:cxnSp macro="">
      <xdr:nvCxnSpPr>
        <xdr:cNvPr id="344" name="直線コネクタ 343"/>
        <xdr:cNvCxnSpPr/>
      </xdr:nvCxnSpPr>
      <xdr:spPr>
        <a:xfrm>
          <a:off x="9639300" y="982472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24765</xdr:rowOff>
    </xdr:from>
    <xdr:ext cx="534670" cy="259080"/>
    <xdr:sp macro="" textlink="">
      <xdr:nvSpPr>
        <xdr:cNvPr id="345" name="普通建設事業費平均値テキスト"/>
        <xdr:cNvSpPr txBox="1"/>
      </xdr:nvSpPr>
      <xdr:spPr>
        <a:xfrm>
          <a:off x="10528300" y="9625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46" name="フローチャート: 判断 345"/>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22225</xdr:rowOff>
    </xdr:from>
    <xdr:to>
      <xdr:col>50</xdr:col>
      <xdr:colOff>114300</xdr:colOff>
      <xdr:row>57</xdr:row>
      <xdr:rowOff>52070</xdr:rowOff>
    </xdr:to>
    <xdr:cxnSp macro="">
      <xdr:nvCxnSpPr>
        <xdr:cNvPr id="347" name="直線コネクタ 346"/>
        <xdr:cNvCxnSpPr/>
      </xdr:nvCxnSpPr>
      <xdr:spPr>
        <a:xfrm>
          <a:off x="8750300" y="962342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101600</xdr:rowOff>
    </xdr:to>
    <xdr:sp macro="" textlink="">
      <xdr:nvSpPr>
        <xdr:cNvPr id="348" name="フローチャート: 判断 347"/>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118110</xdr:rowOff>
    </xdr:from>
    <xdr:ext cx="527050" cy="259080"/>
    <xdr:sp macro="" textlink="">
      <xdr:nvSpPr>
        <xdr:cNvPr id="349" name="テキスト ボックス 348"/>
        <xdr:cNvSpPr txBox="1"/>
      </xdr:nvSpPr>
      <xdr:spPr>
        <a:xfrm>
          <a:off x="9371965" y="9547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22225</xdr:rowOff>
    </xdr:from>
    <xdr:to>
      <xdr:col>45</xdr:col>
      <xdr:colOff>177800</xdr:colOff>
      <xdr:row>57</xdr:row>
      <xdr:rowOff>17780</xdr:rowOff>
    </xdr:to>
    <xdr:cxnSp macro="">
      <xdr:nvCxnSpPr>
        <xdr:cNvPr id="350" name="直線コネクタ 349"/>
        <xdr:cNvCxnSpPr/>
      </xdr:nvCxnSpPr>
      <xdr:spPr>
        <a:xfrm flipV="1">
          <a:off x="7861300" y="962342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51" name="フローチャート: 判断 350"/>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102870</xdr:rowOff>
    </xdr:from>
    <xdr:ext cx="527050" cy="259080"/>
    <xdr:sp macro="" textlink="">
      <xdr:nvSpPr>
        <xdr:cNvPr id="352" name="テキスト ボックス 351"/>
        <xdr:cNvSpPr txBox="1"/>
      </xdr:nvSpPr>
      <xdr:spPr>
        <a:xfrm>
          <a:off x="8482965" y="9875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17780</xdr:rowOff>
    </xdr:from>
    <xdr:to>
      <xdr:col>41</xdr:col>
      <xdr:colOff>50800</xdr:colOff>
      <xdr:row>57</xdr:row>
      <xdr:rowOff>96520</xdr:rowOff>
    </xdr:to>
    <xdr:cxnSp macro="">
      <xdr:nvCxnSpPr>
        <xdr:cNvPr id="353" name="直線コネクタ 352"/>
        <xdr:cNvCxnSpPr/>
      </xdr:nvCxnSpPr>
      <xdr:spPr>
        <a:xfrm flipV="1">
          <a:off x="6972300" y="97904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xdr:rowOff>
    </xdr:from>
    <xdr:to>
      <xdr:col>41</xdr:col>
      <xdr:colOff>101600</xdr:colOff>
      <xdr:row>57</xdr:row>
      <xdr:rowOff>109220</xdr:rowOff>
    </xdr:to>
    <xdr:sp macro="" textlink="">
      <xdr:nvSpPr>
        <xdr:cNvPr id="354" name="フローチャート: 判断 353"/>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99695</xdr:rowOff>
    </xdr:from>
    <xdr:ext cx="527050" cy="251460"/>
    <xdr:sp macro="" textlink="">
      <xdr:nvSpPr>
        <xdr:cNvPr id="355" name="テキスト ボックス 354"/>
        <xdr:cNvSpPr txBox="1"/>
      </xdr:nvSpPr>
      <xdr:spPr>
        <a:xfrm>
          <a:off x="7593965" y="98723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56" name="フローチャート: 判断 355"/>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129540</xdr:rowOff>
    </xdr:from>
    <xdr:ext cx="527050" cy="259080"/>
    <xdr:sp macro="" textlink="">
      <xdr:nvSpPr>
        <xdr:cNvPr id="357" name="テキスト ボックス 356"/>
        <xdr:cNvSpPr txBox="1"/>
      </xdr:nvSpPr>
      <xdr:spPr>
        <a:xfrm>
          <a:off x="6704965" y="95592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71120</xdr:rowOff>
    </xdr:from>
    <xdr:to>
      <xdr:col>55</xdr:col>
      <xdr:colOff>50800</xdr:colOff>
      <xdr:row>58</xdr:row>
      <xdr:rowOff>1270</xdr:rowOff>
    </xdr:to>
    <xdr:sp macro="" textlink="">
      <xdr:nvSpPr>
        <xdr:cNvPr id="363" name="楕円 362"/>
        <xdr:cNvSpPr/>
      </xdr:nvSpPr>
      <xdr:spPr>
        <a:xfrm>
          <a:off x="10426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49530</xdr:rowOff>
    </xdr:from>
    <xdr:ext cx="534670" cy="259080"/>
    <xdr:sp macro="" textlink="">
      <xdr:nvSpPr>
        <xdr:cNvPr id="364" name="普通建設事業費該当値テキスト"/>
        <xdr:cNvSpPr txBox="1"/>
      </xdr:nvSpPr>
      <xdr:spPr>
        <a:xfrm>
          <a:off x="10528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1270</xdr:rowOff>
    </xdr:from>
    <xdr:to>
      <xdr:col>50</xdr:col>
      <xdr:colOff>165100</xdr:colOff>
      <xdr:row>57</xdr:row>
      <xdr:rowOff>102870</xdr:rowOff>
    </xdr:to>
    <xdr:sp macro="" textlink="">
      <xdr:nvSpPr>
        <xdr:cNvPr id="365" name="楕円 364"/>
        <xdr:cNvSpPr/>
      </xdr:nvSpPr>
      <xdr:spPr>
        <a:xfrm>
          <a:off x="9588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93980</xdr:rowOff>
    </xdr:from>
    <xdr:ext cx="527050" cy="259080"/>
    <xdr:sp macro="" textlink="">
      <xdr:nvSpPr>
        <xdr:cNvPr id="366" name="テキスト ボックス 365"/>
        <xdr:cNvSpPr txBox="1"/>
      </xdr:nvSpPr>
      <xdr:spPr>
        <a:xfrm>
          <a:off x="9371965" y="9866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143510</xdr:rowOff>
    </xdr:from>
    <xdr:to>
      <xdr:col>46</xdr:col>
      <xdr:colOff>38100</xdr:colOff>
      <xdr:row>56</xdr:row>
      <xdr:rowOff>73025</xdr:rowOff>
    </xdr:to>
    <xdr:sp macro="" textlink="">
      <xdr:nvSpPr>
        <xdr:cNvPr id="367" name="楕円 366"/>
        <xdr:cNvSpPr/>
      </xdr:nvSpPr>
      <xdr:spPr>
        <a:xfrm>
          <a:off x="8699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89535</xdr:rowOff>
    </xdr:from>
    <xdr:ext cx="527050" cy="251460"/>
    <xdr:sp macro="" textlink="">
      <xdr:nvSpPr>
        <xdr:cNvPr id="368" name="テキスト ボックス 367"/>
        <xdr:cNvSpPr txBox="1"/>
      </xdr:nvSpPr>
      <xdr:spPr>
        <a:xfrm>
          <a:off x="8482965" y="93478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137795</xdr:rowOff>
    </xdr:from>
    <xdr:to>
      <xdr:col>41</xdr:col>
      <xdr:colOff>101600</xdr:colOff>
      <xdr:row>57</xdr:row>
      <xdr:rowOff>67945</xdr:rowOff>
    </xdr:to>
    <xdr:sp macro="" textlink="">
      <xdr:nvSpPr>
        <xdr:cNvPr id="369" name="楕円 368"/>
        <xdr:cNvSpPr/>
      </xdr:nvSpPr>
      <xdr:spPr>
        <a:xfrm>
          <a:off x="781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84455</xdr:rowOff>
    </xdr:from>
    <xdr:ext cx="527050" cy="259080"/>
    <xdr:sp macro="" textlink="">
      <xdr:nvSpPr>
        <xdr:cNvPr id="370" name="テキスト ボックス 369"/>
        <xdr:cNvSpPr txBox="1"/>
      </xdr:nvSpPr>
      <xdr:spPr>
        <a:xfrm>
          <a:off x="7593965" y="9514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71" name="楕円 370"/>
        <xdr:cNvSpPr/>
      </xdr:nvSpPr>
      <xdr:spPr>
        <a:xfrm>
          <a:off x="6921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138430</xdr:rowOff>
    </xdr:from>
    <xdr:ext cx="527050" cy="259080"/>
    <xdr:sp macro="" textlink="">
      <xdr:nvSpPr>
        <xdr:cNvPr id="372" name="テキスト ボックス 371"/>
        <xdr:cNvSpPr txBox="1"/>
      </xdr:nvSpPr>
      <xdr:spPr>
        <a:xfrm>
          <a:off x="6704965" y="9911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1" name="テキスト ボックス 380"/>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4" name="テキスト ボックス 383"/>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88" name="テキスト ボックス 387"/>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2" name="テキスト ボックス 391"/>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4" name="テキスト ボックス 393"/>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41910</xdr:rowOff>
    </xdr:to>
    <xdr:cxnSp macro="">
      <xdr:nvCxnSpPr>
        <xdr:cNvPr id="396" name="直線コネクタ 395"/>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397"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8" name="直線コネクタ 397"/>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9" name="普通建設事業費 （ うち新規整備　）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400" name="直線コネクタ 399"/>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135890</xdr:rowOff>
    </xdr:from>
    <xdr:to>
      <xdr:col>55</xdr:col>
      <xdr:colOff>0</xdr:colOff>
      <xdr:row>78</xdr:row>
      <xdr:rowOff>63500</xdr:rowOff>
    </xdr:to>
    <xdr:cxnSp macro="">
      <xdr:nvCxnSpPr>
        <xdr:cNvPr id="401" name="直線コネクタ 400"/>
        <xdr:cNvCxnSpPr/>
      </xdr:nvCxnSpPr>
      <xdr:spPr>
        <a:xfrm>
          <a:off x="9639300" y="1333754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xdr:rowOff>
    </xdr:from>
    <xdr:ext cx="534670" cy="251460"/>
    <xdr:sp macro="" textlink="">
      <xdr:nvSpPr>
        <xdr:cNvPr id="402" name="普通建設事業費 （ うち新規整備　）平均値テキスト"/>
        <xdr:cNvSpPr txBox="1"/>
      </xdr:nvSpPr>
      <xdr:spPr>
        <a:xfrm>
          <a:off x="10528300" y="1338008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3" name="フローチャート: 判断 402"/>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166370</xdr:rowOff>
    </xdr:from>
    <xdr:to>
      <xdr:col>50</xdr:col>
      <xdr:colOff>114300</xdr:colOff>
      <xdr:row>77</xdr:row>
      <xdr:rowOff>135890</xdr:rowOff>
    </xdr:to>
    <xdr:cxnSp macro="">
      <xdr:nvCxnSpPr>
        <xdr:cNvPr id="404" name="直線コネクタ 403"/>
        <xdr:cNvCxnSpPr/>
      </xdr:nvCxnSpPr>
      <xdr:spPr>
        <a:xfrm>
          <a:off x="8750300" y="131965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160020</xdr:rowOff>
    </xdr:from>
    <xdr:to>
      <xdr:col>50</xdr:col>
      <xdr:colOff>165100</xdr:colOff>
      <xdr:row>78</xdr:row>
      <xdr:rowOff>90170</xdr:rowOff>
    </xdr:to>
    <xdr:sp macro="" textlink="">
      <xdr:nvSpPr>
        <xdr:cNvPr id="405" name="フローチャート: 判断 404"/>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81280</xdr:rowOff>
    </xdr:from>
    <xdr:ext cx="527050" cy="259080"/>
    <xdr:sp macro="" textlink="">
      <xdr:nvSpPr>
        <xdr:cNvPr id="406" name="テキスト ボックス 405"/>
        <xdr:cNvSpPr txBox="1"/>
      </xdr:nvSpPr>
      <xdr:spPr>
        <a:xfrm>
          <a:off x="9371965" y="13454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166370</xdr:rowOff>
    </xdr:from>
    <xdr:to>
      <xdr:col>45</xdr:col>
      <xdr:colOff>177800</xdr:colOff>
      <xdr:row>78</xdr:row>
      <xdr:rowOff>83185</xdr:rowOff>
    </xdr:to>
    <xdr:cxnSp macro="">
      <xdr:nvCxnSpPr>
        <xdr:cNvPr id="407" name="直線コネクタ 406"/>
        <xdr:cNvCxnSpPr/>
      </xdr:nvCxnSpPr>
      <xdr:spPr>
        <a:xfrm flipV="1">
          <a:off x="7861300" y="1319657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08" name="フローチャート: 判断 407"/>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27050" cy="259080"/>
    <xdr:sp macro="" textlink="">
      <xdr:nvSpPr>
        <xdr:cNvPr id="409" name="テキスト ボックス 408"/>
        <xdr:cNvSpPr txBox="1"/>
      </xdr:nvSpPr>
      <xdr:spPr>
        <a:xfrm>
          <a:off x="8482965" y="13479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67310</xdr:rowOff>
    </xdr:from>
    <xdr:to>
      <xdr:col>41</xdr:col>
      <xdr:colOff>50800</xdr:colOff>
      <xdr:row>78</xdr:row>
      <xdr:rowOff>83185</xdr:rowOff>
    </xdr:to>
    <xdr:cxnSp macro="">
      <xdr:nvCxnSpPr>
        <xdr:cNvPr id="410" name="直線コネクタ 409"/>
        <xdr:cNvCxnSpPr/>
      </xdr:nvCxnSpPr>
      <xdr:spPr>
        <a:xfrm>
          <a:off x="6972300" y="134404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27050" cy="251460"/>
    <xdr:sp macro="" textlink="">
      <xdr:nvSpPr>
        <xdr:cNvPr id="412" name="テキスト ボックス 411"/>
        <xdr:cNvSpPr txBox="1"/>
      </xdr:nvSpPr>
      <xdr:spPr>
        <a:xfrm>
          <a:off x="7593965" y="13175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31750</xdr:rowOff>
    </xdr:from>
    <xdr:to>
      <xdr:col>36</xdr:col>
      <xdr:colOff>165100</xdr:colOff>
      <xdr:row>78</xdr:row>
      <xdr:rowOff>133350</xdr:rowOff>
    </xdr:to>
    <xdr:sp macro="" textlink="">
      <xdr:nvSpPr>
        <xdr:cNvPr id="413" name="フローチャート: 判断 412"/>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124460</xdr:rowOff>
    </xdr:from>
    <xdr:ext cx="527050" cy="259080"/>
    <xdr:sp macro="" textlink="">
      <xdr:nvSpPr>
        <xdr:cNvPr id="414" name="テキスト ボックス 413"/>
        <xdr:cNvSpPr txBox="1"/>
      </xdr:nvSpPr>
      <xdr:spPr>
        <a:xfrm>
          <a:off x="6704965" y="13497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12065</xdr:rowOff>
    </xdr:from>
    <xdr:to>
      <xdr:col>55</xdr:col>
      <xdr:colOff>50800</xdr:colOff>
      <xdr:row>78</xdr:row>
      <xdr:rowOff>113665</xdr:rowOff>
    </xdr:to>
    <xdr:sp macro="" textlink="">
      <xdr:nvSpPr>
        <xdr:cNvPr id="420" name="楕円 419"/>
        <xdr:cNvSpPr/>
      </xdr:nvSpPr>
      <xdr:spPr>
        <a:xfrm>
          <a:off x="104267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34925</xdr:rowOff>
    </xdr:from>
    <xdr:ext cx="534670" cy="259080"/>
    <xdr:sp macro="" textlink="">
      <xdr:nvSpPr>
        <xdr:cNvPr id="421" name="普通建設事業費 （ うち新規整備　）該当値テキスト"/>
        <xdr:cNvSpPr txBox="1"/>
      </xdr:nvSpPr>
      <xdr:spPr>
        <a:xfrm>
          <a:off x="10528300" y="1323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85090</xdr:rowOff>
    </xdr:from>
    <xdr:to>
      <xdr:col>50</xdr:col>
      <xdr:colOff>165100</xdr:colOff>
      <xdr:row>78</xdr:row>
      <xdr:rowOff>15240</xdr:rowOff>
    </xdr:to>
    <xdr:sp macro="" textlink="">
      <xdr:nvSpPr>
        <xdr:cNvPr id="422" name="楕円 421"/>
        <xdr:cNvSpPr/>
      </xdr:nvSpPr>
      <xdr:spPr>
        <a:xfrm>
          <a:off x="9588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31750</xdr:rowOff>
    </xdr:from>
    <xdr:ext cx="527050" cy="251460"/>
    <xdr:sp macro="" textlink="">
      <xdr:nvSpPr>
        <xdr:cNvPr id="423" name="テキスト ボックス 422"/>
        <xdr:cNvSpPr txBox="1"/>
      </xdr:nvSpPr>
      <xdr:spPr>
        <a:xfrm>
          <a:off x="9371965" y="13061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115570</xdr:rowOff>
    </xdr:from>
    <xdr:to>
      <xdr:col>46</xdr:col>
      <xdr:colOff>38100</xdr:colOff>
      <xdr:row>77</xdr:row>
      <xdr:rowOff>45720</xdr:rowOff>
    </xdr:to>
    <xdr:sp macro="" textlink="">
      <xdr:nvSpPr>
        <xdr:cNvPr id="424" name="楕円 423"/>
        <xdr:cNvSpPr/>
      </xdr:nvSpPr>
      <xdr:spPr>
        <a:xfrm>
          <a:off x="8699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62230</xdr:rowOff>
    </xdr:from>
    <xdr:ext cx="527050" cy="259080"/>
    <xdr:sp macro="" textlink="">
      <xdr:nvSpPr>
        <xdr:cNvPr id="425" name="テキスト ボックス 424"/>
        <xdr:cNvSpPr txBox="1"/>
      </xdr:nvSpPr>
      <xdr:spPr>
        <a:xfrm>
          <a:off x="8482965" y="12920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32385</xdr:rowOff>
    </xdr:from>
    <xdr:to>
      <xdr:col>41</xdr:col>
      <xdr:colOff>101600</xdr:colOff>
      <xdr:row>78</xdr:row>
      <xdr:rowOff>133985</xdr:rowOff>
    </xdr:to>
    <xdr:sp macro="" textlink="">
      <xdr:nvSpPr>
        <xdr:cNvPr id="426" name="楕円 425"/>
        <xdr:cNvSpPr/>
      </xdr:nvSpPr>
      <xdr:spPr>
        <a:xfrm>
          <a:off x="781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125095</xdr:rowOff>
    </xdr:from>
    <xdr:ext cx="527050" cy="258445"/>
    <xdr:sp macro="" textlink="">
      <xdr:nvSpPr>
        <xdr:cNvPr id="427" name="テキスト ボックス 426"/>
        <xdr:cNvSpPr txBox="1"/>
      </xdr:nvSpPr>
      <xdr:spPr>
        <a:xfrm>
          <a:off x="7593965" y="134981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xdr:rowOff>
    </xdr:from>
    <xdr:to>
      <xdr:col>36</xdr:col>
      <xdr:colOff>165100</xdr:colOff>
      <xdr:row>78</xdr:row>
      <xdr:rowOff>118110</xdr:rowOff>
    </xdr:to>
    <xdr:sp macro="" textlink="">
      <xdr:nvSpPr>
        <xdr:cNvPr id="428" name="楕円 427"/>
        <xdr:cNvSpPr/>
      </xdr:nvSpPr>
      <xdr:spPr>
        <a:xfrm>
          <a:off x="6921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135255</xdr:rowOff>
    </xdr:from>
    <xdr:ext cx="527050" cy="251460"/>
    <xdr:sp macro="" textlink="">
      <xdr:nvSpPr>
        <xdr:cNvPr id="429" name="テキスト ボックス 428"/>
        <xdr:cNvSpPr txBox="1"/>
      </xdr:nvSpPr>
      <xdr:spPr>
        <a:xfrm>
          <a:off x="6704965" y="13165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8" name="テキスト ボックス 437"/>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1" name="テキスト ボックス 440"/>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1460"/>
    <xdr:sp macro="" textlink="">
      <xdr:nvSpPr>
        <xdr:cNvPr id="443" name="テキスト ボックス 442"/>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1460"/>
    <xdr:sp macro="" textlink="">
      <xdr:nvSpPr>
        <xdr:cNvPr id="445" name="テキスト ボックス 444"/>
        <xdr:cNvSpPr txBox="1"/>
      </xdr:nvSpPr>
      <xdr:spPr>
        <a:xfrm>
          <a:off x="6072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1460"/>
    <xdr:sp macro="" textlink="">
      <xdr:nvSpPr>
        <xdr:cNvPr id="447" name="テキスト ボックス 446"/>
        <xdr:cNvSpPr txBox="1"/>
      </xdr:nvSpPr>
      <xdr:spPr>
        <a:xfrm>
          <a:off x="6072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1460"/>
    <xdr:sp macro="" textlink="">
      <xdr:nvSpPr>
        <xdr:cNvPr id="449" name="テキスト ボックス 448"/>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21590</xdr:rowOff>
    </xdr:from>
    <xdr:to>
      <xdr:col>54</xdr:col>
      <xdr:colOff>189865</xdr:colOff>
      <xdr:row>98</xdr:row>
      <xdr:rowOff>68580</xdr:rowOff>
    </xdr:to>
    <xdr:cxnSp macro="">
      <xdr:nvCxnSpPr>
        <xdr:cNvPr id="451" name="直線コネクタ 450"/>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9900" cy="259080"/>
    <xdr:sp macro="" textlink="">
      <xdr:nvSpPr>
        <xdr:cNvPr id="452" name="普通建設事業費 （ うち更新整備　）最小値テキスト"/>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3" name="直線コネクタ 452"/>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34670" cy="259080"/>
    <xdr:sp macro="" textlink="">
      <xdr:nvSpPr>
        <xdr:cNvPr id="454" name="普通建設事業費 （ うち更新整備　）最大値テキスト"/>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55" name="直線コネクタ 454"/>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155575</xdr:rowOff>
    </xdr:from>
    <xdr:to>
      <xdr:col>55</xdr:col>
      <xdr:colOff>0</xdr:colOff>
      <xdr:row>95</xdr:row>
      <xdr:rowOff>156210</xdr:rowOff>
    </xdr:to>
    <xdr:cxnSp macro="">
      <xdr:nvCxnSpPr>
        <xdr:cNvPr id="456" name="直線コネクタ 455"/>
        <xdr:cNvCxnSpPr/>
      </xdr:nvCxnSpPr>
      <xdr:spPr>
        <a:xfrm>
          <a:off x="9639300" y="164433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105410</xdr:rowOff>
    </xdr:from>
    <xdr:ext cx="534670" cy="259080"/>
    <xdr:sp macro="" textlink="">
      <xdr:nvSpPr>
        <xdr:cNvPr id="457" name="普通建設事業費 （ うち更新整備　）平均値テキスト"/>
        <xdr:cNvSpPr txBox="1"/>
      </xdr:nvSpPr>
      <xdr:spPr>
        <a:xfrm>
          <a:off x="10528300"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58" name="フローチャート: 判断 457"/>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84455</xdr:rowOff>
    </xdr:from>
    <xdr:to>
      <xdr:col>50</xdr:col>
      <xdr:colOff>114300</xdr:colOff>
      <xdr:row>95</xdr:row>
      <xdr:rowOff>155575</xdr:rowOff>
    </xdr:to>
    <xdr:cxnSp macro="">
      <xdr:nvCxnSpPr>
        <xdr:cNvPr id="459" name="直線コネクタ 458"/>
        <xdr:cNvCxnSpPr/>
      </xdr:nvCxnSpPr>
      <xdr:spPr>
        <a:xfrm>
          <a:off x="8750300" y="1620075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60" name="フローチャート: 判断 459"/>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46355</xdr:rowOff>
    </xdr:from>
    <xdr:ext cx="527050" cy="259080"/>
    <xdr:sp macro="" textlink="">
      <xdr:nvSpPr>
        <xdr:cNvPr id="461" name="テキスト ボックス 460"/>
        <xdr:cNvSpPr txBox="1"/>
      </xdr:nvSpPr>
      <xdr:spPr>
        <a:xfrm>
          <a:off x="9371965" y="16162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66675</xdr:rowOff>
    </xdr:from>
    <xdr:to>
      <xdr:col>45</xdr:col>
      <xdr:colOff>177800</xdr:colOff>
      <xdr:row>94</xdr:row>
      <xdr:rowOff>84455</xdr:rowOff>
    </xdr:to>
    <xdr:cxnSp macro="">
      <xdr:nvCxnSpPr>
        <xdr:cNvPr id="462" name="直線コネクタ 461"/>
        <xdr:cNvCxnSpPr/>
      </xdr:nvCxnSpPr>
      <xdr:spPr>
        <a:xfrm>
          <a:off x="7861300" y="16182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3" name="フローチャート: 判断 462"/>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39370</xdr:rowOff>
    </xdr:from>
    <xdr:ext cx="527050" cy="259080"/>
    <xdr:sp macro="" textlink="">
      <xdr:nvSpPr>
        <xdr:cNvPr id="464" name="テキスト ボックス 463"/>
        <xdr:cNvSpPr txBox="1"/>
      </xdr:nvSpPr>
      <xdr:spPr>
        <a:xfrm>
          <a:off x="8482965" y="16498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66675</xdr:rowOff>
    </xdr:from>
    <xdr:to>
      <xdr:col>41</xdr:col>
      <xdr:colOff>50800</xdr:colOff>
      <xdr:row>95</xdr:row>
      <xdr:rowOff>90805</xdr:rowOff>
    </xdr:to>
    <xdr:cxnSp macro="">
      <xdr:nvCxnSpPr>
        <xdr:cNvPr id="465" name="直線コネクタ 464"/>
        <xdr:cNvCxnSpPr/>
      </xdr:nvCxnSpPr>
      <xdr:spPr>
        <a:xfrm flipV="1">
          <a:off x="6972300" y="1618297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6" name="フローチャート: 判断 465"/>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xdr:rowOff>
    </xdr:from>
    <xdr:ext cx="527050" cy="259080"/>
    <xdr:sp macro="" textlink="">
      <xdr:nvSpPr>
        <xdr:cNvPr id="467" name="テキスト ボックス 466"/>
        <xdr:cNvSpPr txBox="1"/>
      </xdr:nvSpPr>
      <xdr:spPr>
        <a:xfrm>
          <a:off x="7593965" y="16472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68" name="フローチャート: 判断 467"/>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27050" cy="251460"/>
    <xdr:sp macro="" textlink="">
      <xdr:nvSpPr>
        <xdr:cNvPr id="469" name="テキスト ボックス 468"/>
        <xdr:cNvSpPr txBox="1"/>
      </xdr:nvSpPr>
      <xdr:spPr>
        <a:xfrm>
          <a:off x="6704965" y="16479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105410</xdr:rowOff>
    </xdr:from>
    <xdr:to>
      <xdr:col>55</xdr:col>
      <xdr:colOff>50800</xdr:colOff>
      <xdr:row>96</xdr:row>
      <xdr:rowOff>35560</xdr:rowOff>
    </xdr:to>
    <xdr:sp macro="" textlink="">
      <xdr:nvSpPr>
        <xdr:cNvPr id="475" name="楕円 474"/>
        <xdr:cNvSpPr/>
      </xdr:nvSpPr>
      <xdr:spPr>
        <a:xfrm>
          <a:off x="104267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83820</xdr:rowOff>
    </xdr:from>
    <xdr:ext cx="534670" cy="259080"/>
    <xdr:sp macro="" textlink="">
      <xdr:nvSpPr>
        <xdr:cNvPr id="476" name="普通建設事業費 （ うち更新整備　）該当値テキスト"/>
        <xdr:cNvSpPr txBox="1"/>
      </xdr:nvSpPr>
      <xdr:spPr>
        <a:xfrm>
          <a:off x="10528300" y="1637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104775</xdr:rowOff>
    </xdr:from>
    <xdr:to>
      <xdr:col>50</xdr:col>
      <xdr:colOff>165100</xdr:colOff>
      <xdr:row>96</xdr:row>
      <xdr:rowOff>34925</xdr:rowOff>
    </xdr:to>
    <xdr:sp macro="" textlink="">
      <xdr:nvSpPr>
        <xdr:cNvPr id="477" name="楕円 476"/>
        <xdr:cNvSpPr/>
      </xdr:nvSpPr>
      <xdr:spPr>
        <a:xfrm>
          <a:off x="9588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26670</xdr:rowOff>
    </xdr:from>
    <xdr:ext cx="527050" cy="259080"/>
    <xdr:sp macro="" textlink="">
      <xdr:nvSpPr>
        <xdr:cNvPr id="478" name="テキスト ボックス 477"/>
        <xdr:cNvSpPr txBox="1"/>
      </xdr:nvSpPr>
      <xdr:spPr>
        <a:xfrm>
          <a:off x="9371965" y="16485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33655</xdr:rowOff>
    </xdr:from>
    <xdr:to>
      <xdr:col>46</xdr:col>
      <xdr:colOff>38100</xdr:colOff>
      <xdr:row>94</xdr:row>
      <xdr:rowOff>135255</xdr:rowOff>
    </xdr:to>
    <xdr:sp macro="" textlink="">
      <xdr:nvSpPr>
        <xdr:cNvPr id="479" name="楕円 478"/>
        <xdr:cNvSpPr/>
      </xdr:nvSpPr>
      <xdr:spPr>
        <a:xfrm>
          <a:off x="86995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151765</xdr:rowOff>
    </xdr:from>
    <xdr:ext cx="527050" cy="259080"/>
    <xdr:sp macro="" textlink="">
      <xdr:nvSpPr>
        <xdr:cNvPr id="480" name="テキスト ボックス 479"/>
        <xdr:cNvSpPr txBox="1"/>
      </xdr:nvSpPr>
      <xdr:spPr>
        <a:xfrm>
          <a:off x="8482965" y="159251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15875</xdr:rowOff>
    </xdr:from>
    <xdr:to>
      <xdr:col>41</xdr:col>
      <xdr:colOff>101600</xdr:colOff>
      <xdr:row>94</xdr:row>
      <xdr:rowOff>117475</xdr:rowOff>
    </xdr:to>
    <xdr:sp macro="" textlink="">
      <xdr:nvSpPr>
        <xdr:cNvPr id="481" name="楕円 480"/>
        <xdr:cNvSpPr/>
      </xdr:nvSpPr>
      <xdr:spPr>
        <a:xfrm>
          <a:off x="7810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133985</xdr:rowOff>
    </xdr:from>
    <xdr:ext cx="527050" cy="251460"/>
    <xdr:sp macro="" textlink="">
      <xdr:nvSpPr>
        <xdr:cNvPr id="482" name="テキスト ボックス 481"/>
        <xdr:cNvSpPr txBox="1"/>
      </xdr:nvSpPr>
      <xdr:spPr>
        <a:xfrm>
          <a:off x="7593965" y="159073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40640</xdr:rowOff>
    </xdr:from>
    <xdr:to>
      <xdr:col>36</xdr:col>
      <xdr:colOff>165100</xdr:colOff>
      <xdr:row>95</xdr:row>
      <xdr:rowOff>141605</xdr:rowOff>
    </xdr:to>
    <xdr:sp macro="" textlink="">
      <xdr:nvSpPr>
        <xdr:cNvPr id="483" name="楕円 482"/>
        <xdr:cNvSpPr/>
      </xdr:nvSpPr>
      <xdr:spPr>
        <a:xfrm>
          <a:off x="69215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158115</xdr:rowOff>
    </xdr:from>
    <xdr:ext cx="527050" cy="251460"/>
    <xdr:sp macro="" textlink="">
      <xdr:nvSpPr>
        <xdr:cNvPr id="484" name="テキスト ボックス 483"/>
        <xdr:cNvSpPr txBox="1"/>
      </xdr:nvSpPr>
      <xdr:spPr>
        <a:xfrm>
          <a:off x="6704965" y="16102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3" name="テキスト ボックス 492"/>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96" name="テキスト ボックス 495"/>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9740" cy="259080"/>
    <xdr:sp macro="" textlink="">
      <xdr:nvSpPr>
        <xdr:cNvPr id="498" name="テキスト ボックス 497"/>
        <xdr:cNvSpPr txBox="1"/>
      </xdr:nvSpPr>
      <xdr:spPr>
        <a:xfrm>
          <a:off x="11978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9740" cy="251460"/>
    <xdr:sp macro="" textlink="">
      <xdr:nvSpPr>
        <xdr:cNvPr id="500" name="テキスト ボックス 499"/>
        <xdr:cNvSpPr txBox="1"/>
      </xdr:nvSpPr>
      <xdr:spPr>
        <a:xfrm>
          <a:off x="1197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9740" cy="259080"/>
    <xdr:sp macro="" textlink="">
      <xdr:nvSpPr>
        <xdr:cNvPr id="502" name="テキスト ボックス 501"/>
        <xdr:cNvSpPr txBox="1"/>
      </xdr:nvSpPr>
      <xdr:spPr>
        <a:xfrm>
          <a:off x="11978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6" name="テキスト ボックス 505"/>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127000</xdr:rowOff>
    </xdr:from>
    <xdr:to>
      <xdr:col>85</xdr:col>
      <xdr:colOff>126365</xdr:colOff>
      <xdr:row>39</xdr:row>
      <xdr:rowOff>44450</xdr:rowOff>
    </xdr:to>
    <xdr:cxnSp macro="">
      <xdr:nvCxnSpPr>
        <xdr:cNvPr id="508" name="直線コネクタ 507"/>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73660</xdr:rowOff>
    </xdr:from>
    <xdr:ext cx="534670" cy="259080"/>
    <xdr:sp macro="" textlink="">
      <xdr:nvSpPr>
        <xdr:cNvPr id="511" name="災害復旧事業費最大値テキスト"/>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127000</xdr:rowOff>
    </xdr:from>
    <xdr:to>
      <xdr:col>86</xdr:col>
      <xdr:colOff>25400</xdr:colOff>
      <xdr:row>30</xdr:row>
      <xdr:rowOff>127000</xdr:rowOff>
    </xdr:to>
    <xdr:cxnSp macro="">
      <xdr:nvCxnSpPr>
        <xdr:cNvPr id="512" name="直線コネクタ 511"/>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98425</xdr:rowOff>
    </xdr:from>
    <xdr:ext cx="378460" cy="251460"/>
    <xdr:sp macro="" textlink="">
      <xdr:nvSpPr>
        <xdr:cNvPr id="514" name="災害復旧事業費平均値テキスト"/>
        <xdr:cNvSpPr txBox="1"/>
      </xdr:nvSpPr>
      <xdr:spPr>
        <a:xfrm>
          <a:off x="16370300" y="644207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75565</xdr:rowOff>
    </xdr:from>
    <xdr:to>
      <xdr:col>85</xdr:col>
      <xdr:colOff>177800</xdr:colOff>
      <xdr:row>39</xdr:row>
      <xdr:rowOff>6350</xdr:rowOff>
    </xdr:to>
    <xdr:sp macro="" textlink="">
      <xdr:nvSpPr>
        <xdr:cNvPr id="515" name="フローチャート: 判断 514"/>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44450</xdr:rowOff>
    </xdr:to>
    <xdr:cxnSp macro="">
      <xdr:nvCxnSpPr>
        <xdr:cNvPr id="516" name="直線コネクタ 515"/>
        <xdr:cNvCxnSpPr/>
      </xdr:nvCxnSpPr>
      <xdr:spPr>
        <a:xfrm>
          <a:off x="14592300" y="6713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7" name="フローチャート: 判断 516"/>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2280" cy="259080"/>
    <xdr:sp macro="" textlink="">
      <xdr:nvSpPr>
        <xdr:cNvPr id="518" name="テキスト ボックス 517"/>
        <xdr:cNvSpPr txBox="1"/>
      </xdr:nvSpPr>
      <xdr:spPr>
        <a:xfrm>
          <a:off x="15246350" y="6323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8255</xdr:rowOff>
    </xdr:from>
    <xdr:to>
      <xdr:col>76</xdr:col>
      <xdr:colOff>114300</xdr:colOff>
      <xdr:row>39</xdr:row>
      <xdr:rowOff>26670</xdr:rowOff>
    </xdr:to>
    <xdr:cxnSp macro="">
      <xdr:nvCxnSpPr>
        <xdr:cNvPr id="519" name="直線コネクタ 518"/>
        <xdr:cNvCxnSpPr/>
      </xdr:nvCxnSpPr>
      <xdr:spPr>
        <a:xfrm>
          <a:off x="13703300" y="6694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107315</xdr:rowOff>
    </xdr:to>
    <xdr:sp macro="" textlink="">
      <xdr:nvSpPr>
        <xdr:cNvPr id="520" name="フローチャート: 判断 519"/>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123825</xdr:rowOff>
    </xdr:from>
    <xdr:ext cx="462280" cy="251460"/>
    <xdr:sp macro="" textlink="">
      <xdr:nvSpPr>
        <xdr:cNvPr id="521" name="テキスト ボックス 520"/>
        <xdr:cNvSpPr txBox="1"/>
      </xdr:nvSpPr>
      <xdr:spPr>
        <a:xfrm>
          <a:off x="14357350" y="62960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8255</xdr:rowOff>
    </xdr:from>
    <xdr:to>
      <xdr:col>71</xdr:col>
      <xdr:colOff>177800</xdr:colOff>
      <xdr:row>39</xdr:row>
      <xdr:rowOff>44450</xdr:rowOff>
    </xdr:to>
    <xdr:cxnSp macro="">
      <xdr:nvCxnSpPr>
        <xdr:cNvPr id="522" name="直線コネクタ 521"/>
        <xdr:cNvCxnSpPr/>
      </xdr:nvCxnSpPr>
      <xdr:spPr>
        <a:xfrm flipV="1">
          <a:off x="12814300" y="66948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157480</xdr:rowOff>
    </xdr:from>
    <xdr:to>
      <xdr:col>72</xdr:col>
      <xdr:colOff>38100</xdr:colOff>
      <xdr:row>38</xdr:row>
      <xdr:rowOff>87630</xdr:rowOff>
    </xdr:to>
    <xdr:sp macro="" textlink="">
      <xdr:nvSpPr>
        <xdr:cNvPr id="523" name="フローチャート: 判断 522"/>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104140</xdr:rowOff>
    </xdr:from>
    <xdr:ext cx="462280" cy="259080"/>
    <xdr:sp macro="" textlink="">
      <xdr:nvSpPr>
        <xdr:cNvPr id="524" name="テキスト ボックス 523"/>
        <xdr:cNvSpPr txBox="1"/>
      </xdr:nvSpPr>
      <xdr:spPr>
        <a:xfrm>
          <a:off x="13468350" y="6276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5" name="フローチャート: 判断 524"/>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50165</xdr:rowOff>
    </xdr:from>
    <xdr:ext cx="378460" cy="259080"/>
    <xdr:sp macro="" textlink="">
      <xdr:nvSpPr>
        <xdr:cNvPr id="526" name="テキスト ボックス 525"/>
        <xdr:cNvSpPr txBox="1"/>
      </xdr:nvSpPr>
      <xdr:spPr>
        <a:xfrm>
          <a:off x="12625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3"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935" cy="251460"/>
    <xdr:sp macro="" textlink="">
      <xdr:nvSpPr>
        <xdr:cNvPr id="535" name="テキスト ボックス 534"/>
        <xdr:cNvSpPr txBox="1"/>
      </xdr:nvSpPr>
      <xdr:spPr>
        <a:xfrm>
          <a:off x="1535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147320</xdr:rowOff>
    </xdr:from>
    <xdr:to>
      <xdr:col>76</xdr:col>
      <xdr:colOff>165100</xdr:colOff>
      <xdr:row>39</xdr:row>
      <xdr:rowOff>77470</xdr:rowOff>
    </xdr:to>
    <xdr:sp macro="" textlink="">
      <xdr:nvSpPr>
        <xdr:cNvPr id="536" name="楕円 535"/>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68580</xdr:rowOff>
    </xdr:from>
    <xdr:ext cx="378460" cy="259080"/>
    <xdr:sp macro="" textlink="">
      <xdr:nvSpPr>
        <xdr:cNvPr id="537" name="テキスト ボックス 536"/>
        <xdr:cNvSpPr txBox="1"/>
      </xdr:nvSpPr>
      <xdr:spPr>
        <a:xfrm>
          <a:off x="14403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128905</xdr:rowOff>
    </xdr:from>
    <xdr:to>
      <xdr:col>72</xdr:col>
      <xdr:colOff>38100</xdr:colOff>
      <xdr:row>39</xdr:row>
      <xdr:rowOff>59055</xdr:rowOff>
    </xdr:to>
    <xdr:sp macro="" textlink="">
      <xdr:nvSpPr>
        <xdr:cNvPr id="538" name="楕円 537"/>
        <xdr:cNvSpPr/>
      </xdr:nvSpPr>
      <xdr:spPr>
        <a:xfrm>
          <a:off x="1365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50165</xdr:rowOff>
    </xdr:from>
    <xdr:ext cx="378460" cy="259080"/>
    <xdr:sp macro="" textlink="">
      <xdr:nvSpPr>
        <xdr:cNvPr id="539" name="テキスト ボックス 538"/>
        <xdr:cNvSpPr txBox="1"/>
      </xdr:nvSpPr>
      <xdr:spPr>
        <a:xfrm>
          <a:off x="13514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1935" cy="251460"/>
    <xdr:sp macro="" textlink="">
      <xdr:nvSpPr>
        <xdr:cNvPr id="541" name="テキスト ボックス 540"/>
        <xdr:cNvSpPr txBox="1"/>
      </xdr:nvSpPr>
      <xdr:spPr>
        <a:xfrm>
          <a:off x="1268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0" name="テキスト ボックス 54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3" name="テキスト ボックス 552"/>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5" name="テキスト ボックス 554"/>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67" name="テキスト ボックス 566"/>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0" name="テキスト ボックス 569"/>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3" name="テキスト ボックス 572"/>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5" name="テキスト ボックス 574"/>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4" name="テキスト ボックス 583"/>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86" name="テキスト ボックス 585"/>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88" name="テキスト ボックス 587"/>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0" name="テキスト ボックス 589"/>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599" name="テキスト ボックス 598"/>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2" name="テキスト ボックス 601"/>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06" name="テキスト ボックス 605"/>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2" name="テキスト ボックス 611"/>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77</xdr:row>
      <xdr:rowOff>139700</xdr:rowOff>
    </xdr:to>
    <xdr:cxnSp macro="">
      <xdr:nvCxnSpPr>
        <xdr:cNvPr id="614" name="直線コネクタ 613"/>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1460"/>
    <xdr:sp macro="" textlink="">
      <xdr:nvSpPr>
        <xdr:cNvPr id="615" name="公債費最小値テキスト"/>
        <xdr:cNvSpPr txBox="1"/>
      </xdr:nvSpPr>
      <xdr:spPr>
        <a:xfrm>
          <a:off x="16370300" y="13345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139700</xdr:rowOff>
    </xdr:from>
    <xdr:to>
      <xdr:col>86</xdr:col>
      <xdr:colOff>25400</xdr:colOff>
      <xdr:row>77</xdr:row>
      <xdr:rowOff>139700</xdr:rowOff>
    </xdr:to>
    <xdr:cxnSp macro="">
      <xdr:nvCxnSpPr>
        <xdr:cNvPr id="616" name="直線コネクタ 615"/>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34670" cy="259080"/>
    <xdr:sp macro="" textlink="">
      <xdr:nvSpPr>
        <xdr:cNvPr id="617" name="公債費最大値テキスト"/>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18" name="直線コネクタ 617"/>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66040</xdr:rowOff>
    </xdr:from>
    <xdr:to>
      <xdr:col>85</xdr:col>
      <xdr:colOff>127000</xdr:colOff>
      <xdr:row>74</xdr:row>
      <xdr:rowOff>115570</xdr:rowOff>
    </xdr:to>
    <xdr:cxnSp macro="">
      <xdr:nvCxnSpPr>
        <xdr:cNvPr id="619" name="直線コネクタ 618"/>
        <xdr:cNvCxnSpPr/>
      </xdr:nvCxnSpPr>
      <xdr:spPr>
        <a:xfrm flipV="1">
          <a:off x="15481300" y="127533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51460"/>
    <xdr:sp macro="" textlink="">
      <xdr:nvSpPr>
        <xdr:cNvPr id="620" name="公債費平均値テキスト"/>
        <xdr:cNvSpPr txBox="1"/>
      </xdr:nvSpPr>
      <xdr:spPr>
        <a:xfrm>
          <a:off x="16370300" y="128682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1" name="フローチャート: 判断 620"/>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115570</xdr:rowOff>
    </xdr:from>
    <xdr:to>
      <xdr:col>81</xdr:col>
      <xdr:colOff>50800</xdr:colOff>
      <xdr:row>74</xdr:row>
      <xdr:rowOff>147955</xdr:rowOff>
    </xdr:to>
    <xdr:cxnSp macro="">
      <xdr:nvCxnSpPr>
        <xdr:cNvPr id="622" name="直線コネクタ 621"/>
        <xdr:cNvCxnSpPr/>
      </xdr:nvCxnSpPr>
      <xdr:spPr>
        <a:xfrm flipV="1">
          <a:off x="14592300" y="12802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67310</xdr:rowOff>
    </xdr:from>
    <xdr:to>
      <xdr:col>81</xdr:col>
      <xdr:colOff>101600</xdr:colOff>
      <xdr:row>75</xdr:row>
      <xdr:rowOff>168910</xdr:rowOff>
    </xdr:to>
    <xdr:sp macro="" textlink="">
      <xdr:nvSpPr>
        <xdr:cNvPr id="623" name="フローチャート: 判断 622"/>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160020</xdr:rowOff>
    </xdr:from>
    <xdr:ext cx="527050" cy="259080"/>
    <xdr:sp macro="" textlink="">
      <xdr:nvSpPr>
        <xdr:cNvPr id="624" name="テキスト ボックス 623"/>
        <xdr:cNvSpPr txBox="1"/>
      </xdr:nvSpPr>
      <xdr:spPr>
        <a:xfrm>
          <a:off x="15213965" y="13018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130810</xdr:rowOff>
    </xdr:from>
    <xdr:to>
      <xdr:col>76</xdr:col>
      <xdr:colOff>114300</xdr:colOff>
      <xdr:row>74</xdr:row>
      <xdr:rowOff>147955</xdr:rowOff>
    </xdr:to>
    <xdr:cxnSp macro="">
      <xdr:nvCxnSpPr>
        <xdr:cNvPr id="625" name="直線コネクタ 624"/>
        <xdr:cNvCxnSpPr/>
      </xdr:nvCxnSpPr>
      <xdr:spPr>
        <a:xfrm>
          <a:off x="13703300" y="12818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26" name="フローチャート: 判断 625"/>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27050" cy="251460"/>
    <xdr:sp macro="" textlink="">
      <xdr:nvSpPr>
        <xdr:cNvPr id="627" name="テキスト ボックス 626"/>
        <xdr:cNvSpPr txBox="1"/>
      </xdr:nvSpPr>
      <xdr:spPr>
        <a:xfrm>
          <a:off x="14324965" y="13025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130810</xdr:rowOff>
    </xdr:from>
    <xdr:to>
      <xdr:col>71</xdr:col>
      <xdr:colOff>177800</xdr:colOff>
      <xdr:row>74</xdr:row>
      <xdr:rowOff>135255</xdr:rowOff>
    </xdr:to>
    <xdr:cxnSp macro="">
      <xdr:nvCxnSpPr>
        <xdr:cNvPr id="628" name="直線コネクタ 627"/>
        <xdr:cNvCxnSpPr/>
      </xdr:nvCxnSpPr>
      <xdr:spPr>
        <a:xfrm flipV="1">
          <a:off x="12814300" y="12818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55245</xdr:rowOff>
    </xdr:from>
    <xdr:to>
      <xdr:col>72</xdr:col>
      <xdr:colOff>38100</xdr:colOff>
      <xdr:row>75</xdr:row>
      <xdr:rowOff>156845</xdr:rowOff>
    </xdr:to>
    <xdr:sp macro="" textlink="">
      <xdr:nvSpPr>
        <xdr:cNvPr id="629" name="フローチャート: 判断 628"/>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27050" cy="258445"/>
    <xdr:sp macro="" textlink="">
      <xdr:nvSpPr>
        <xdr:cNvPr id="630" name="テキスト ボックス 629"/>
        <xdr:cNvSpPr txBox="1"/>
      </xdr:nvSpPr>
      <xdr:spPr>
        <a:xfrm>
          <a:off x="13435965" y="130067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41275</xdr:rowOff>
    </xdr:from>
    <xdr:to>
      <xdr:col>67</xdr:col>
      <xdr:colOff>101600</xdr:colOff>
      <xdr:row>75</xdr:row>
      <xdr:rowOff>143510</xdr:rowOff>
    </xdr:to>
    <xdr:sp macro="" textlink="">
      <xdr:nvSpPr>
        <xdr:cNvPr id="631" name="フローチャート: 判断 630"/>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133985</xdr:rowOff>
    </xdr:from>
    <xdr:ext cx="527050" cy="251460"/>
    <xdr:sp macro="" textlink="">
      <xdr:nvSpPr>
        <xdr:cNvPr id="632" name="テキスト ボックス 631"/>
        <xdr:cNvSpPr txBox="1"/>
      </xdr:nvSpPr>
      <xdr:spPr>
        <a:xfrm>
          <a:off x="12546965" y="129927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15240</xdr:rowOff>
    </xdr:from>
    <xdr:to>
      <xdr:col>85</xdr:col>
      <xdr:colOff>177800</xdr:colOff>
      <xdr:row>74</xdr:row>
      <xdr:rowOff>116840</xdr:rowOff>
    </xdr:to>
    <xdr:sp macro="" textlink="">
      <xdr:nvSpPr>
        <xdr:cNvPr id="638" name="楕円 637"/>
        <xdr:cNvSpPr/>
      </xdr:nvSpPr>
      <xdr:spPr>
        <a:xfrm>
          <a:off x="162687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38100</xdr:rowOff>
    </xdr:from>
    <xdr:ext cx="534670" cy="259080"/>
    <xdr:sp macro="" textlink="">
      <xdr:nvSpPr>
        <xdr:cNvPr id="639" name="公債費該当値テキスト"/>
        <xdr:cNvSpPr txBox="1"/>
      </xdr:nvSpPr>
      <xdr:spPr>
        <a:xfrm>
          <a:off x="16370300" y="12553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64770</xdr:rowOff>
    </xdr:from>
    <xdr:to>
      <xdr:col>81</xdr:col>
      <xdr:colOff>101600</xdr:colOff>
      <xdr:row>74</xdr:row>
      <xdr:rowOff>166370</xdr:rowOff>
    </xdr:to>
    <xdr:sp macro="" textlink="">
      <xdr:nvSpPr>
        <xdr:cNvPr id="640" name="楕円 639"/>
        <xdr:cNvSpPr/>
      </xdr:nvSpPr>
      <xdr:spPr>
        <a:xfrm>
          <a:off x="15430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11430</xdr:rowOff>
    </xdr:from>
    <xdr:ext cx="527050" cy="259080"/>
    <xdr:sp macro="" textlink="">
      <xdr:nvSpPr>
        <xdr:cNvPr id="641" name="テキスト ボックス 640"/>
        <xdr:cNvSpPr txBox="1"/>
      </xdr:nvSpPr>
      <xdr:spPr>
        <a:xfrm>
          <a:off x="15213965" y="125272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97790</xdr:rowOff>
    </xdr:from>
    <xdr:to>
      <xdr:col>76</xdr:col>
      <xdr:colOff>165100</xdr:colOff>
      <xdr:row>75</xdr:row>
      <xdr:rowOff>27305</xdr:rowOff>
    </xdr:to>
    <xdr:sp macro="" textlink="">
      <xdr:nvSpPr>
        <xdr:cNvPr id="642" name="楕円 641"/>
        <xdr:cNvSpPr/>
      </xdr:nvSpPr>
      <xdr:spPr>
        <a:xfrm>
          <a:off x="14541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43815</xdr:rowOff>
    </xdr:from>
    <xdr:ext cx="527050" cy="251460"/>
    <xdr:sp macro="" textlink="">
      <xdr:nvSpPr>
        <xdr:cNvPr id="643" name="テキスト ボックス 642"/>
        <xdr:cNvSpPr txBox="1"/>
      </xdr:nvSpPr>
      <xdr:spPr>
        <a:xfrm>
          <a:off x="14324965" y="125596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80010</xdr:rowOff>
    </xdr:from>
    <xdr:to>
      <xdr:col>72</xdr:col>
      <xdr:colOff>38100</xdr:colOff>
      <xdr:row>75</xdr:row>
      <xdr:rowOff>10160</xdr:rowOff>
    </xdr:to>
    <xdr:sp macro="" textlink="">
      <xdr:nvSpPr>
        <xdr:cNvPr id="644" name="楕円 643"/>
        <xdr:cNvSpPr/>
      </xdr:nvSpPr>
      <xdr:spPr>
        <a:xfrm>
          <a:off x="13652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26670</xdr:rowOff>
    </xdr:from>
    <xdr:ext cx="527050" cy="259080"/>
    <xdr:sp macro="" textlink="">
      <xdr:nvSpPr>
        <xdr:cNvPr id="645" name="テキスト ボックス 644"/>
        <xdr:cNvSpPr txBox="1"/>
      </xdr:nvSpPr>
      <xdr:spPr>
        <a:xfrm>
          <a:off x="13435965" y="12542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84455</xdr:rowOff>
    </xdr:from>
    <xdr:to>
      <xdr:col>67</xdr:col>
      <xdr:colOff>101600</xdr:colOff>
      <xdr:row>75</xdr:row>
      <xdr:rowOff>14605</xdr:rowOff>
    </xdr:to>
    <xdr:sp macro="" textlink="">
      <xdr:nvSpPr>
        <xdr:cNvPr id="646" name="楕円 645"/>
        <xdr:cNvSpPr/>
      </xdr:nvSpPr>
      <xdr:spPr>
        <a:xfrm>
          <a:off x="12763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31115</xdr:rowOff>
    </xdr:from>
    <xdr:ext cx="527050" cy="251460"/>
    <xdr:sp macro="" textlink="">
      <xdr:nvSpPr>
        <xdr:cNvPr id="647" name="テキスト ボックス 646"/>
        <xdr:cNvSpPr txBox="1"/>
      </xdr:nvSpPr>
      <xdr:spPr>
        <a:xfrm>
          <a:off x="12546965" y="12546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56" name="テキスト ボックス 655"/>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59" name="テキスト ボックス 658"/>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63" name="テキスト ボックス 662"/>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67" name="テキスト ボックス 666"/>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69" name="テキスト ボックス 668"/>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99</xdr:row>
      <xdr:rowOff>31115</xdr:rowOff>
    </xdr:to>
    <xdr:cxnSp macro="">
      <xdr:nvCxnSpPr>
        <xdr:cNvPr id="671" name="直線コネクタ 670"/>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34925</xdr:rowOff>
    </xdr:from>
    <xdr:ext cx="469900" cy="259080"/>
    <xdr:sp macro="" textlink="">
      <xdr:nvSpPr>
        <xdr:cNvPr id="672" name="積立金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3" name="直線コネクタ 672"/>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74" name="積立金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75" name="直線コネクタ 674"/>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43815</xdr:rowOff>
    </xdr:from>
    <xdr:to>
      <xdr:col>85</xdr:col>
      <xdr:colOff>127000</xdr:colOff>
      <xdr:row>98</xdr:row>
      <xdr:rowOff>77470</xdr:rowOff>
    </xdr:to>
    <xdr:cxnSp macro="">
      <xdr:nvCxnSpPr>
        <xdr:cNvPr id="676" name="直線コネクタ 675"/>
        <xdr:cNvCxnSpPr/>
      </xdr:nvCxnSpPr>
      <xdr:spPr>
        <a:xfrm flipV="1">
          <a:off x="15481300" y="1667446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40640</xdr:rowOff>
    </xdr:from>
    <xdr:ext cx="534670" cy="251460"/>
    <xdr:sp macro="" textlink="">
      <xdr:nvSpPr>
        <xdr:cNvPr id="677" name="積立金平均値テキスト"/>
        <xdr:cNvSpPr txBox="1"/>
      </xdr:nvSpPr>
      <xdr:spPr>
        <a:xfrm>
          <a:off x="16370300" y="16671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78" name="フローチャート: 判断 677"/>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77470</xdr:rowOff>
    </xdr:from>
    <xdr:to>
      <xdr:col>81</xdr:col>
      <xdr:colOff>50800</xdr:colOff>
      <xdr:row>98</xdr:row>
      <xdr:rowOff>132080</xdr:rowOff>
    </xdr:to>
    <xdr:cxnSp macro="">
      <xdr:nvCxnSpPr>
        <xdr:cNvPr id="679" name="直線コネクタ 678"/>
        <xdr:cNvCxnSpPr/>
      </xdr:nvCxnSpPr>
      <xdr:spPr>
        <a:xfrm flipV="1">
          <a:off x="14592300" y="168795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80" name="フローチャート: 判断 679"/>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27050" cy="251460"/>
    <xdr:sp macro="" textlink="">
      <xdr:nvSpPr>
        <xdr:cNvPr id="681" name="テキスト ボックス 680"/>
        <xdr:cNvSpPr txBox="1"/>
      </xdr:nvSpPr>
      <xdr:spPr>
        <a:xfrm>
          <a:off x="15213965" y="16571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116840</xdr:rowOff>
    </xdr:from>
    <xdr:to>
      <xdr:col>76</xdr:col>
      <xdr:colOff>114300</xdr:colOff>
      <xdr:row>98</xdr:row>
      <xdr:rowOff>132080</xdr:rowOff>
    </xdr:to>
    <xdr:cxnSp macro="">
      <xdr:nvCxnSpPr>
        <xdr:cNvPr id="682" name="直線コネクタ 681"/>
        <xdr:cNvCxnSpPr/>
      </xdr:nvCxnSpPr>
      <xdr:spPr>
        <a:xfrm>
          <a:off x="13703300" y="16918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3" name="フローチャート: 判断 682"/>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27050" cy="251460"/>
    <xdr:sp macro="" textlink="">
      <xdr:nvSpPr>
        <xdr:cNvPr id="684" name="テキスト ボックス 683"/>
        <xdr:cNvSpPr txBox="1"/>
      </xdr:nvSpPr>
      <xdr:spPr>
        <a:xfrm>
          <a:off x="14324965" y="16570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116840</xdr:rowOff>
    </xdr:from>
    <xdr:to>
      <xdr:col>71</xdr:col>
      <xdr:colOff>177800</xdr:colOff>
      <xdr:row>98</xdr:row>
      <xdr:rowOff>151765</xdr:rowOff>
    </xdr:to>
    <xdr:cxnSp macro="">
      <xdr:nvCxnSpPr>
        <xdr:cNvPr id="685" name="直線コネクタ 684"/>
        <xdr:cNvCxnSpPr/>
      </xdr:nvCxnSpPr>
      <xdr:spPr>
        <a:xfrm flipV="1">
          <a:off x="12814300" y="169189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6" name="フローチャート: 判断 685"/>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37465</xdr:rowOff>
    </xdr:from>
    <xdr:ext cx="527050" cy="259080"/>
    <xdr:sp macro="" textlink="">
      <xdr:nvSpPr>
        <xdr:cNvPr id="687" name="テキスト ボックス 686"/>
        <xdr:cNvSpPr txBox="1"/>
      </xdr:nvSpPr>
      <xdr:spPr>
        <a:xfrm>
          <a:off x="13435965" y="16496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88" name="フローチャート: 判断 687"/>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27050" cy="259080"/>
    <xdr:sp macro="" textlink="">
      <xdr:nvSpPr>
        <xdr:cNvPr id="689" name="テキスト ボックス 688"/>
        <xdr:cNvSpPr txBox="1"/>
      </xdr:nvSpPr>
      <xdr:spPr>
        <a:xfrm>
          <a:off x="12546965" y="16573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164465</xdr:rowOff>
    </xdr:from>
    <xdr:to>
      <xdr:col>85</xdr:col>
      <xdr:colOff>177800</xdr:colOff>
      <xdr:row>97</xdr:row>
      <xdr:rowOff>94615</xdr:rowOff>
    </xdr:to>
    <xdr:sp macro="" textlink="">
      <xdr:nvSpPr>
        <xdr:cNvPr id="695" name="楕円 694"/>
        <xdr:cNvSpPr/>
      </xdr:nvSpPr>
      <xdr:spPr>
        <a:xfrm>
          <a:off x="162687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15875</xdr:rowOff>
    </xdr:from>
    <xdr:ext cx="534670" cy="259080"/>
    <xdr:sp macro="" textlink="">
      <xdr:nvSpPr>
        <xdr:cNvPr id="696" name="積立金該当値テキスト"/>
        <xdr:cNvSpPr txBox="1"/>
      </xdr:nvSpPr>
      <xdr:spPr>
        <a:xfrm>
          <a:off x="16370300" y="1647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26670</xdr:rowOff>
    </xdr:from>
    <xdr:to>
      <xdr:col>81</xdr:col>
      <xdr:colOff>101600</xdr:colOff>
      <xdr:row>98</xdr:row>
      <xdr:rowOff>128270</xdr:rowOff>
    </xdr:to>
    <xdr:sp macro="" textlink="">
      <xdr:nvSpPr>
        <xdr:cNvPr id="697" name="楕円 696"/>
        <xdr:cNvSpPr/>
      </xdr:nvSpPr>
      <xdr:spPr>
        <a:xfrm>
          <a:off x="15430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119380</xdr:rowOff>
    </xdr:from>
    <xdr:ext cx="527050" cy="259080"/>
    <xdr:sp macro="" textlink="">
      <xdr:nvSpPr>
        <xdr:cNvPr id="698" name="テキスト ボックス 697"/>
        <xdr:cNvSpPr txBox="1"/>
      </xdr:nvSpPr>
      <xdr:spPr>
        <a:xfrm>
          <a:off x="15213965" y="16921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80645</xdr:rowOff>
    </xdr:from>
    <xdr:to>
      <xdr:col>76</xdr:col>
      <xdr:colOff>165100</xdr:colOff>
      <xdr:row>99</xdr:row>
      <xdr:rowOff>10795</xdr:rowOff>
    </xdr:to>
    <xdr:sp macro="" textlink="">
      <xdr:nvSpPr>
        <xdr:cNvPr id="699" name="楕円 698"/>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1905</xdr:rowOff>
    </xdr:from>
    <xdr:ext cx="462280" cy="259080"/>
    <xdr:sp macro="" textlink="">
      <xdr:nvSpPr>
        <xdr:cNvPr id="700" name="テキスト ボックス 699"/>
        <xdr:cNvSpPr txBox="1"/>
      </xdr:nvSpPr>
      <xdr:spPr>
        <a:xfrm>
          <a:off x="14357350" y="169754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66040</xdr:rowOff>
    </xdr:from>
    <xdr:to>
      <xdr:col>72</xdr:col>
      <xdr:colOff>38100</xdr:colOff>
      <xdr:row>98</xdr:row>
      <xdr:rowOff>167640</xdr:rowOff>
    </xdr:to>
    <xdr:sp macro="" textlink="">
      <xdr:nvSpPr>
        <xdr:cNvPr id="701" name="楕円 700"/>
        <xdr:cNvSpPr/>
      </xdr:nvSpPr>
      <xdr:spPr>
        <a:xfrm>
          <a:off x="13652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158750</xdr:rowOff>
    </xdr:from>
    <xdr:ext cx="462280" cy="259080"/>
    <xdr:sp macro="" textlink="">
      <xdr:nvSpPr>
        <xdr:cNvPr id="702" name="テキスト ボックス 701"/>
        <xdr:cNvSpPr txBox="1"/>
      </xdr:nvSpPr>
      <xdr:spPr>
        <a:xfrm>
          <a:off x="13468350" y="169608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703" name="楕円 702"/>
        <xdr:cNvSpPr/>
      </xdr:nvSpPr>
      <xdr:spPr>
        <a:xfrm>
          <a:off x="12763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22225</xdr:rowOff>
    </xdr:from>
    <xdr:ext cx="462280" cy="258445"/>
    <xdr:sp macro="" textlink="">
      <xdr:nvSpPr>
        <xdr:cNvPr id="704" name="テキスト ボックス 703"/>
        <xdr:cNvSpPr txBox="1"/>
      </xdr:nvSpPr>
      <xdr:spPr>
        <a:xfrm>
          <a:off x="12579350" y="169957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3" name="テキスト ボックス 712"/>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16" name="テキスト ボックス 715"/>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18" name="テキスト ボックス 717"/>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20" name="テキスト ボックス 719"/>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22" name="テキスト ボックス 721"/>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9080"/>
    <xdr:sp macro="" textlink="">
      <xdr:nvSpPr>
        <xdr:cNvPr id="724" name="テキスト ボックス 723"/>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6" name="テキスト ボックス 72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30480</xdr:rowOff>
    </xdr:from>
    <xdr:to>
      <xdr:col>116</xdr:col>
      <xdr:colOff>62865</xdr:colOff>
      <xdr:row>39</xdr:row>
      <xdr:rowOff>44450</xdr:rowOff>
    </xdr:to>
    <xdr:cxnSp macro="">
      <xdr:nvCxnSpPr>
        <xdr:cNvPr id="728" name="直線コネクタ 727"/>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148590</xdr:rowOff>
    </xdr:from>
    <xdr:ext cx="469900" cy="259080"/>
    <xdr:sp macro="" textlink="">
      <xdr:nvSpPr>
        <xdr:cNvPr id="731" name="投資及び出資金最大値テキスト"/>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30480</xdr:rowOff>
    </xdr:from>
    <xdr:to>
      <xdr:col>116</xdr:col>
      <xdr:colOff>152400</xdr:colOff>
      <xdr:row>30</xdr:row>
      <xdr:rowOff>30480</xdr:rowOff>
    </xdr:to>
    <xdr:cxnSp macro="">
      <xdr:nvCxnSpPr>
        <xdr:cNvPr id="732" name="直線コネクタ 731"/>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149860</xdr:rowOff>
    </xdr:from>
    <xdr:to>
      <xdr:col>116</xdr:col>
      <xdr:colOff>63500</xdr:colOff>
      <xdr:row>37</xdr:row>
      <xdr:rowOff>8255</xdr:rowOff>
    </xdr:to>
    <xdr:cxnSp macro="">
      <xdr:nvCxnSpPr>
        <xdr:cNvPr id="733" name="直線コネクタ 732"/>
        <xdr:cNvCxnSpPr/>
      </xdr:nvCxnSpPr>
      <xdr:spPr>
        <a:xfrm>
          <a:off x="21323300" y="63220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132715</xdr:rowOff>
    </xdr:from>
    <xdr:ext cx="378460" cy="251460"/>
    <xdr:sp macro="" textlink="">
      <xdr:nvSpPr>
        <xdr:cNvPr id="734" name="投資及び出資金平均値テキスト"/>
        <xdr:cNvSpPr txBox="1"/>
      </xdr:nvSpPr>
      <xdr:spPr>
        <a:xfrm>
          <a:off x="22212300" y="647636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84455</xdr:rowOff>
    </xdr:to>
    <xdr:sp macro="" textlink="">
      <xdr:nvSpPr>
        <xdr:cNvPr id="735" name="フローチャート: 判断 734"/>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132080</xdr:rowOff>
    </xdr:from>
    <xdr:to>
      <xdr:col>111</xdr:col>
      <xdr:colOff>177800</xdr:colOff>
      <xdr:row>36</xdr:row>
      <xdr:rowOff>149860</xdr:rowOff>
    </xdr:to>
    <xdr:cxnSp macro="">
      <xdr:nvCxnSpPr>
        <xdr:cNvPr id="736" name="直線コネクタ 735"/>
        <xdr:cNvCxnSpPr/>
      </xdr:nvCxnSpPr>
      <xdr:spPr>
        <a:xfrm>
          <a:off x="20434300" y="6304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7" name="フローチャート: 判断 736"/>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58420</xdr:rowOff>
    </xdr:from>
    <xdr:ext cx="462280" cy="259080"/>
    <xdr:sp macro="" textlink="">
      <xdr:nvSpPr>
        <xdr:cNvPr id="738" name="テキスト ボックス 737"/>
        <xdr:cNvSpPr txBox="1"/>
      </xdr:nvSpPr>
      <xdr:spPr>
        <a:xfrm>
          <a:off x="21088350" y="65735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132080</xdr:rowOff>
    </xdr:from>
    <xdr:to>
      <xdr:col>107</xdr:col>
      <xdr:colOff>50800</xdr:colOff>
      <xdr:row>36</xdr:row>
      <xdr:rowOff>155575</xdr:rowOff>
    </xdr:to>
    <xdr:cxnSp macro="">
      <xdr:nvCxnSpPr>
        <xdr:cNvPr id="739" name="直線コネクタ 738"/>
        <xdr:cNvCxnSpPr/>
      </xdr:nvCxnSpPr>
      <xdr:spPr>
        <a:xfrm flipV="1">
          <a:off x="19545300" y="63042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40" name="フローチャート: 判断 739"/>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104775</xdr:rowOff>
    </xdr:from>
    <xdr:ext cx="378460" cy="259080"/>
    <xdr:sp macro="" textlink="">
      <xdr:nvSpPr>
        <xdr:cNvPr id="741" name="テキスト ボックス 740"/>
        <xdr:cNvSpPr txBox="1"/>
      </xdr:nvSpPr>
      <xdr:spPr>
        <a:xfrm>
          <a:off x="20245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143510</xdr:rowOff>
    </xdr:from>
    <xdr:to>
      <xdr:col>102</xdr:col>
      <xdr:colOff>114300</xdr:colOff>
      <xdr:row>36</xdr:row>
      <xdr:rowOff>155575</xdr:rowOff>
    </xdr:to>
    <xdr:cxnSp macro="">
      <xdr:nvCxnSpPr>
        <xdr:cNvPr id="742" name="直線コネクタ 741"/>
        <xdr:cNvCxnSpPr/>
      </xdr:nvCxnSpPr>
      <xdr:spPr>
        <a:xfrm>
          <a:off x="18656300" y="63157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147955</xdr:rowOff>
    </xdr:from>
    <xdr:to>
      <xdr:col>102</xdr:col>
      <xdr:colOff>165100</xdr:colOff>
      <xdr:row>38</xdr:row>
      <xdr:rowOff>78105</xdr:rowOff>
    </xdr:to>
    <xdr:sp macro="" textlink="">
      <xdr:nvSpPr>
        <xdr:cNvPr id="743" name="フローチャート: 判断 742"/>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69215</xdr:rowOff>
    </xdr:from>
    <xdr:ext cx="378460" cy="259080"/>
    <xdr:sp macro="" textlink="">
      <xdr:nvSpPr>
        <xdr:cNvPr id="744" name="テキスト ボックス 743"/>
        <xdr:cNvSpPr txBox="1"/>
      </xdr:nvSpPr>
      <xdr:spPr>
        <a:xfrm>
          <a:off x="19356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45" name="フローチャート: 判断 744"/>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93345</xdr:rowOff>
    </xdr:from>
    <xdr:ext cx="378460" cy="259080"/>
    <xdr:sp macro="" textlink="">
      <xdr:nvSpPr>
        <xdr:cNvPr id="746" name="テキスト ボックス 745"/>
        <xdr:cNvSpPr txBox="1"/>
      </xdr:nvSpPr>
      <xdr:spPr>
        <a:xfrm>
          <a:off x="1846707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128905</xdr:rowOff>
    </xdr:from>
    <xdr:to>
      <xdr:col>116</xdr:col>
      <xdr:colOff>114300</xdr:colOff>
      <xdr:row>37</xdr:row>
      <xdr:rowOff>59055</xdr:rowOff>
    </xdr:to>
    <xdr:sp macro="" textlink="">
      <xdr:nvSpPr>
        <xdr:cNvPr id="752" name="楕円 751"/>
        <xdr:cNvSpPr/>
      </xdr:nvSpPr>
      <xdr:spPr>
        <a:xfrm>
          <a:off x="22110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151765</xdr:rowOff>
    </xdr:from>
    <xdr:ext cx="469900" cy="259080"/>
    <xdr:sp macro="" textlink="">
      <xdr:nvSpPr>
        <xdr:cNvPr id="753" name="投資及び出資金該当値テキスト"/>
        <xdr:cNvSpPr txBox="1"/>
      </xdr:nvSpPr>
      <xdr:spPr>
        <a:xfrm>
          <a:off x="22212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99060</xdr:rowOff>
    </xdr:from>
    <xdr:to>
      <xdr:col>112</xdr:col>
      <xdr:colOff>38100</xdr:colOff>
      <xdr:row>37</xdr:row>
      <xdr:rowOff>29210</xdr:rowOff>
    </xdr:to>
    <xdr:sp macro="" textlink="">
      <xdr:nvSpPr>
        <xdr:cNvPr id="754" name="楕円 753"/>
        <xdr:cNvSpPr/>
      </xdr:nvSpPr>
      <xdr:spPr>
        <a:xfrm>
          <a:off x="21272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45720</xdr:rowOff>
    </xdr:from>
    <xdr:ext cx="462280" cy="259080"/>
    <xdr:sp macro="" textlink="">
      <xdr:nvSpPr>
        <xdr:cNvPr id="755" name="テキスト ボックス 754"/>
        <xdr:cNvSpPr txBox="1"/>
      </xdr:nvSpPr>
      <xdr:spPr>
        <a:xfrm>
          <a:off x="21088350" y="60464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80645</xdr:rowOff>
    </xdr:from>
    <xdr:to>
      <xdr:col>107</xdr:col>
      <xdr:colOff>101600</xdr:colOff>
      <xdr:row>37</xdr:row>
      <xdr:rowOff>10795</xdr:rowOff>
    </xdr:to>
    <xdr:sp macro="" textlink="">
      <xdr:nvSpPr>
        <xdr:cNvPr id="756" name="楕円 755"/>
        <xdr:cNvSpPr/>
      </xdr:nvSpPr>
      <xdr:spPr>
        <a:xfrm>
          <a:off x="2038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27305</xdr:rowOff>
    </xdr:from>
    <xdr:ext cx="462280" cy="259080"/>
    <xdr:sp macro="" textlink="">
      <xdr:nvSpPr>
        <xdr:cNvPr id="757" name="テキスト ボックス 756"/>
        <xdr:cNvSpPr txBox="1"/>
      </xdr:nvSpPr>
      <xdr:spPr>
        <a:xfrm>
          <a:off x="20199350" y="60280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104775</xdr:rowOff>
    </xdr:from>
    <xdr:to>
      <xdr:col>102</xdr:col>
      <xdr:colOff>165100</xdr:colOff>
      <xdr:row>37</xdr:row>
      <xdr:rowOff>34925</xdr:rowOff>
    </xdr:to>
    <xdr:sp macro="" textlink="">
      <xdr:nvSpPr>
        <xdr:cNvPr id="758" name="楕円 757"/>
        <xdr:cNvSpPr/>
      </xdr:nvSpPr>
      <xdr:spPr>
        <a:xfrm>
          <a:off x="19494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52070</xdr:rowOff>
    </xdr:from>
    <xdr:ext cx="462280" cy="251460"/>
    <xdr:sp macro="" textlink="">
      <xdr:nvSpPr>
        <xdr:cNvPr id="759" name="テキスト ボックス 758"/>
        <xdr:cNvSpPr txBox="1"/>
      </xdr:nvSpPr>
      <xdr:spPr>
        <a:xfrm>
          <a:off x="19310350" y="6052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92075</xdr:rowOff>
    </xdr:from>
    <xdr:to>
      <xdr:col>98</xdr:col>
      <xdr:colOff>38100</xdr:colOff>
      <xdr:row>37</xdr:row>
      <xdr:rowOff>22225</xdr:rowOff>
    </xdr:to>
    <xdr:sp macro="" textlink="">
      <xdr:nvSpPr>
        <xdr:cNvPr id="760" name="楕円 759"/>
        <xdr:cNvSpPr/>
      </xdr:nvSpPr>
      <xdr:spPr>
        <a:xfrm>
          <a:off x="18605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38735</xdr:rowOff>
    </xdr:from>
    <xdr:ext cx="462280" cy="259080"/>
    <xdr:sp macro="" textlink="">
      <xdr:nvSpPr>
        <xdr:cNvPr id="761" name="テキスト ボックス 760"/>
        <xdr:cNvSpPr txBox="1"/>
      </xdr:nvSpPr>
      <xdr:spPr>
        <a:xfrm>
          <a:off x="18421350" y="60394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0" name="テキスト ボックス 76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773" name="テキスト ボックス 772"/>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77" name="テキスト ボックス 776"/>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010" cy="251460"/>
    <xdr:sp macro="" textlink="">
      <xdr:nvSpPr>
        <xdr:cNvPr id="783" name="テキスト ボックス 782"/>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59</xdr:row>
      <xdr:rowOff>44450</xdr:rowOff>
    </xdr:to>
    <xdr:cxnSp macro="">
      <xdr:nvCxnSpPr>
        <xdr:cNvPr id="785" name="直線コネクタ 784"/>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32385</xdr:rowOff>
    </xdr:from>
    <xdr:ext cx="534670" cy="251460"/>
    <xdr:sp macro="" textlink="">
      <xdr:nvSpPr>
        <xdr:cNvPr id="788" name="貸付金最大値テキスト"/>
        <xdr:cNvSpPr txBox="1"/>
      </xdr:nvSpPr>
      <xdr:spPr>
        <a:xfrm>
          <a:off x="22212300" y="84334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9" name="直線コネクタ 788"/>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32385</xdr:rowOff>
    </xdr:from>
    <xdr:to>
      <xdr:col>116</xdr:col>
      <xdr:colOff>63500</xdr:colOff>
      <xdr:row>59</xdr:row>
      <xdr:rowOff>34925</xdr:rowOff>
    </xdr:to>
    <xdr:cxnSp macro="">
      <xdr:nvCxnSpPr>
        <xdr:cNvPr id="790" name="直線コネクタ 789"/>
        <xdr:cNvCxnSpPr/>
      </xdr:nvCxnSpPr>
      <xdr:spPr>
        <a:xfrm>
          <a:off x="21323300" y="10147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103505</xdr:rowOff>
    </xdr:from>
    <xdr:ext cx="469900" cy="259080"/>
    <xdr:sp macro="" textlink="">
      <xdr:nvSpPr>
        <xdr:cNvPr id="791" name="貸付金平均値テキスト"/>
        <xdr:cNvSpPr txBox="1"/>
      </xdr:nvSpPr>
      <xdr:spPr>
        <a:xfrm>
          <a:off x="22212300" y="9876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792" name="フローチャート: 判断 791"/>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177800</xdr:colOff>
      <xdr:row>59</xdr:row>
      <xdr:rowOff>33020</xdr:rowOff>
    </xdr:to>
    <xdr:cxnSp macro="">
      <xdr:nvCxnSpPr>
        <xdr:cNvPr id="793" name="直線コネクタ 792"/>
        <xdr:cNvCxnSpPr/>
      </xdr:nvCxnSpPr>
      <xdr:spPr>
        <a:xfrm flipV="1">
          <a:off x="20434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794" name="フローチャート: 判断 793"/>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8255</xdr:rowOff>
    </xdr:from>
    <xdr:ext cx="462280" cy="251460"/>
    <xdr:sp macro="" textlink="">
      <xdr:nvSpPr>
        <xdr:cNvPr id="795" name="テキスト ボックス 794"/>
        <xdr:cNvSpPr txBox="1"/>
      </xdr:nvSpPr>
      <xdr:spPr>
        <a:xfrm>
          <a:off x="21088350" y="97809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33020</xdr:rowOff>
    </xdr:from>
    <xdr:to>
      <xdr:col>107</xdr:col>
      <xdr:colOff>50800</xdr:colOff>
      <xdr:row>59</xdr:row>
      <xdr:rowOff>34290</xdr:rowOff>
    </xdr:to>
    <xdr:cxnSp macro="">
      <xdr:nvCxnSpPr>
        <xdr:cNvPr id="796" name="直線コネクタ 795"/>
        <xdr:cNvCxnSpPr/>
      </xdr:nvCxnSpPr>
      <xdr:spPr>
        <a:xfrm flipV="1">
          <a:off x="19545300" y="10148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797" name="フローチャート: 判断 796"/>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29210</xdr:rowOff>
    </xdr:from>
    <xdr:ext cx="462280" cy="251460"/>
    <xdr:sp macro="" textlink="">
      <xdr:nvSpPr>
        <xdr:cNvPr id="798" name="テキスト ボックス 797"/>
        <xdr:cNvSpPr txBox="1"/>
      </xdr:nvSpPr>
      <xdr:spPr>
        <a:xfrm>
          <a:off x="20199350" y="9801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34290</xdr:rowOff>
    </xdr:from>
    <xdr:to>
      <xdr:col>102</xdr:col>
      <xdr:colOff>114300</xdr:colOff>
      <xdr:row>59</xdr:row>
      <xdr:rowOff>36195</xdr:rowOff>
    </xdr:to>
    <xdr:cxnSp macro="">
      <xdr:nvCxnSpPr>
        <xdr:cNvPr id="799" name="直線コネクタ 798"/>
        <xdr:cNvCxnSpPr/>
      </xdr:nvCxnSpPr>
      <xdr:spPr>
        <a:xfrm flipV="1">
          <a:off x="18656300" y="10149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92710</xdr:rowOff>
    </xdr:from>
    <xdr:to>
      <xdr:col>102</xdr:col>
      <xdr:colOff>165100</xdr:colOff>
      <xdr:row>59</xdr:row>
      <xdr:rowOff>22860</xdr:rowOff>
    </xdr:to>
    <xdr:sp macro="" textlink="">
      <xdr:nvSpPr>
        <xdr:cNvPr id="800" name="フローチャート: 判断 799"/>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39370</xdr:rowOff>
    </xdr:from>
    <xdr:ext cx="462280" cy="259080"/>
    <xdr:sp macro="" textlink="">
      <xdr:nvSpPr>
        <xdr:cNvPr id="801" name="テキスト ボックス 800"/>
        <xdr:cNvSpPr txBox="1"/>
      </xdr:nvSpPr>
      <xdr:spPr>
        <a:xfrm>
          <a:off x="19310350" y="9812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2" name="フローチャート: 判断 801"/>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34290</xdr:rowOff>
    </xdr:from>
    <xdr:ext cx="462280" cy="259080"/>
    <xdr:sp macro="" textlink="">
      <xdr:nvSpPr>
        <xdr:cNvPr id="803" name="テキスト ボックス 802"/>
        <xdr:cNvSpPr txBox="1"/>
      </xdr:nvSpPr>
      <xdr:spPr>
        <a:xfrm>
          <a:off x="18421350" y="9806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155575</xdr:rowOff>
    </xdr:from>
    <xdr:to>
      <xdr:col>116</xdr:col>
      <xdr:colOff>114300</xdr:colOff>
      <xdr:row>59</xdr:row>
      <xdr:rowOff>86360</xdr:rowOff>
    </xdr:to>
    <xdr:sp macro="" textlink="">
      <xdr:nvSpPr>
        <xdr:cNvPr id="809" name="楕円 808"/>
        <xdr:cNvSpPr/>
      </xdr:nvSpPr>
      <xdr:spPr>
        <a:xfrm>
          <a:off x="221107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70485</xdr:rowOff>
    </xdr:from>
    <xdr:ext cx="378460" cy="259080"/>
    <xdr:sp macro="" textlink="">
      <xdr:nvSpPr>
        <xdr:cNvPr id="810" name="貸付金該当値テキスト"/>
        <xdr:cNvSpPr txBox="1"/>
      </xdr:nvSpPr>
      <xdr:spPr>
        <a:xfrm>
          <a:off x="222123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153035</xdr:rowOff>
    </xdr:from>
    <xdr:to>
      <xdr:col>112</xdr:col>
      <xdr:colOff>38100</xdr:colOff>
      <xdr:row>59</xdr:row>
      <xdr:rowOff>83185</xdr:rowOff>
    </xdr:to>
    <xdr:sp macro="" textlink="">
      <xdr:nvSpPr>
        <xdr:cNvPr id="811" name="楕円 810"/>
        <xdr:cNvSpPr/>
      </xdr:nvSpPr>
      <xdr:spPr>
        <a:xfrm>
          <a:off x="2127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74930</xdr:rowOff>
    </xdr:from>
    <xdr:ext cx="378460" cy="251460"/>
    <xdr:sp macro="" textlink="">
      <xdr:nvSpPr>
        <xdr:cNvPr id="812" name="テキスト ボックス 811"/>
        <xdr:cNvSpPr txBox="1"/>
      </xdr:nvSpPr>
      <xdr:spPr>
        <a:xfrm>
          <a:off x="21134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13" name="楕円 812"/>
        <xdr:cNvSpPr/>
      </xdr:nvSpPr>
      <xdr:spPr>
        <a:xfrm>
          <a:off x="20383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1460"/>
    <xdr:sp macro="" textlink="">
      <xdr:nvSpPr>
        <xdr:cNvPr id="814" name="テキスト ボックス 813"/>
        <xdr:cNvSpPr txBox="1"/>
      </xdr:nvSpPr>
      <xdr:spPr>
        <a:xfrm>
          <a:off x="20245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154940</xdr:rowOff>
    </xdr:from>
    <xdr:to>
      <xdr:col>102</xdr:col>
      <xdr:colOff>165100</xdr:colOff>
      <xdr:row>59</xdr:row>
      <xdr:rowOff>85090</xdr:rowOff>
    </xdr:to>
    <xdr:sp macro="" textlink="">
      <xdr:nvSpPr>
        <xdr:cNvPr id="815" name="楕円 814"/>
        <xdr:cNvSpPr/>
      </xdr:nvSpPr>
      <xdr:spPr>
        <a:xfrm>
          <a:off x="19494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76200</xdr:rowOff>
    </xdr:from>
    <xdr:ext cx="378460" cy="251460"/>
    <xdr:sp macro="" textlink="">
      <xdr:nvSpPr>
        <xdr:cNvPr id="816" name="テキスト ボックス 815"/>
        <xdr:cNvSpPr txBox="1"/>
      </xdr:nvSpPr>
      <xdr:spPr>
        <a:xfrm>
          <a:off x="19356070" y="101917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156845</xdr:rowOff>
    </xdr:from>
    <xdr:to>
      <xdr:col>98</xdr:col>
      <xdr:colOff>38100</xdr:colOff>
      <xdr:row>59</xdr:row>
      <xdr:rowOff>86995</xdr:rowOff>
    </xdr:to>
    <xdr:sp macro="" textlink="">
      <xdr:nvSpPr>
        <xdr:cNvPr id="817" name="楕円 816"/>
        <xdr:cNvSpPr/>
      </xdr:nvSpPr>
      <xdr:spPr>
        <a:xfrm>
          <a:off x="18605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78105</xdr:rowOff>
    </xdr:from>
    <xdr:ext cx="378460" cy="251460"/>
    <xdr:sp macro="" textlink="">
      <xdr:nvSpPr>
        <xdr:cNvPr id="818" name="テキスト ボックス 817"/>
        <xdr:cNvSpPr txBox="1"/>
      </xdr:nvSpPr>
      <xdr:spPr>
        <a:xfrm>
          <a:off x="18467070" y="101936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7" name="テキスト ボックス 82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1460"/>
    <xdr:sp macro="" textlink="">
      <xdr:nvSpPr>
        <xdr:cNvPr id="829" name="テキスト ボックス 828"/>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1460"/>
    <xdr:sp macro="" textlink="">
      <xdr:nvSpPr>
        <xdr:cNvPr id="835" name="テキスト ボックス 834"/>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41" name="テキスト ボックス 840"/>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17780</xdr:rowOff>
    </xdr:from>
    <xdr:to>
      <xdr:col>116</xdr:col>
      <xdr:colOff>62865</xdr:colOff>
      <xdr:row>79</xdr:row>
      <xdr:rowOff>31750</xdr:rowOff>
    </xdr:to>
    <xdr:cxnSp macro="">
      <xdr:nvCxnSpPr>
        <xdr:cNvPr id="843" name="直線コネクタ 842"/>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35560</xdr:rowOff>
    </xdr:from>
    <xdr:ext cx="534670" cy="259080"/>
    <xdr:sp macro="" textlink="">
      <xdr:nvSpPr>
        <xdr:cNvPr id="844" name="繰出金最小値テキスト"/>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845" name="直線コネクタ 844"/>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135890</xdr:rowOff>
    </xdr:from>
    <xdr:ext cx="534670" cy="259080"/>
    <xdr:sp macro="" textlink="">
      <xdr:nvSpPr>
        <xdr:cNvPr id="846" name="繰出金最大値テキスト"/>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17780</xdr:rowOff>
    </xdr:from>
    <xdr:to>
      <xdr:col>116</xdr:col>
      <xdr:colOff>152400</xdr:colOff>
      <xdr:row>71</xdr:row>
      <xdr:rowOff>17780</xdr:rowOff>
    </xdr:to>
    <xdr:cxnSp macro="">
      <xdr:nvCxnSpPr>
        <xdr:cNvPr id="847" name="直線コネクタ 846"/>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0</xdr:rowOff>
    </xdr:from>
    <xdr:to>
      <xdr:col>116</xdr:col>
      <xdr:colOff>63500</xdr:colOff>
      <xdr:row>76</xdr:row>
      <xdr:rowOff>26670</xdr:rowOff>
    </xdr:to>
    <xdr:cxnSp macro="">
      <xdr:nvCxnSpPr>
        <xdr:cNvPr id="848" name="直線コネクタ 847"/>
        <xdr:cNvCxnSpPr/>
      </xdr:nvCxnSpPr>
      <xdr:spPr>
        <a:xfrm flipV="1">
          <a:off x="21323300" y="130302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90170</xdr:rowOff>
    </xdr:from>
    <xdr:ext cx="534670" cy="259080"/>
    <xdr:sp macro="" textlink="">
      <xdr:nvSpPr>
        <xdr:cNvPr id="849" name="繰出金平均値テキスト"/>
        <xdr:cNvSpPr txBox="1"/>
      </xdr:nvSpPr>
      <xdr:spPr>
        <a:xfrm>
          <a:off x="22212300" y="1277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168910</xdr:rowOff>
    </xdr:to>
    <xdr:sp macro="" textlink="">
      <xdr:nvSpPr>
        <xdr:cNvPr id="850" name="フローチャート: 判断 849"/>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26670</xdr:rowOff>
    </xdr:from>
    <xdr:to>
      <xdr:col>111</xdr:col>
      <xdr:colOff>177800</xdr:colOff>
      <xdr:row>76</xdr:row>
      <xdr:rowOff>76200</xdr:rowOff>
    </xdr:to>
    <xdr:cxnSp macro="">
      <xdr:nvCxnSpPr>
        <xdr:cNvPr id="851" name="直線コネクタ 850"/>
        <xdr:cNvCxnSpPr/>
      </xdr:nvCxnSpPr>
      <xdr:spPr>
        <a:xfrm flipV="1">
          <a:off x="20434300" y="13056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27050" cy="259080"/>
    <xdr:sp macro="" textlink="">
      <xdr:nvSpPr>
        <xdr:cNvPr id="853" name="テキスト ボックス 852"/>
        <xdr:cNvSpPr txBox="1"/>
      </xdr:nvSpPr>
      <xdr:spPr>
        <a:xfrm>
          <a:off x="21055965" y="12703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76200</xdr:rowOff>
    </xdr:from>
    <xdr:to>
      <xdr:col>107</xdr:col>
      <xdr:colOff>50800</xdr:colOff>
      <xdr:row>76</xdr:row>
      <xdr:rowOff>113665</xdr:rowOff>
    </xdr:to>
    <xdr:cxnSp macro="">
      <xdr:nvCxnSpPr>
        <xdr:cNvPr id="854" name="直線コネクタ 853"/>
        <xdr:cNvCxnSpPr/>
      </xdr:nvCxnSpPr>
      <xdr:spPr>
        <a:xfrm flipV="1">
          <a:off x="19545300" y="131064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149860</xdr:rowOff>
    </xdr:from>
    <xdr:to>
      <xdr:col>107</xdr:col>
      <xdr:colOff>101600</xdr:colOff>
      <xdr:row>75</xdr:row>
      <xdr:rowOff>80010</xdr:rowOff>
    </xdr:to>
    <xdr:sp macro="" textlink="">
      <xdr:nvSpPr>
        <xdr:cNvPr id="855" name="フローチャート: 判断 854"/>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96520</xdr:rowOff>
    </xdr:from>
    <xdr:ext cx="527050" cy="259080"/>
    <xdr:sp macro="" textlink="">
      <xdr:nvSpPr>
        <xdr:cNvPr id="856" name="テキスト ボックス 855"/>
        <xdr:cNvSpPr txBox="1"/>
      </xdr:nvSpPr>
      <xdr:spPr>
        <a:xfrm>
          <a:off x="20166965" y="12612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113665</xdr:rowOff>
    </xdr:from>
    <xdr:to>
      <xdr:col>102</xdr:col>
      <xdr:colOff>114300</xdr:colOff>
      <xdr:row>77</xdr:row>
      <xdr:rowOff>3810</xdr:rowOff>
    </xdr:to>
    <xdr:cxnSp macro="">
      <xdr:nvCxnSpPr>
        <xdr:cNvPr id="857" name="直線コネクタ 856"/>
        <xdr:cNvCxnSpPr/>
      </xdr:nvCxnSpPr>
      <xdr:spPr>
        <a:xfrm flipV="1">
          <a:off x="18656300" y="131438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164465</xdr:rowOff>
    </xdr:from>
    <xdr:to>
      <xdr:col>102</xdr:col>
      <xdr:colOff>165100</xdr:colOff>
      <xdr:row>75</xdr:row>
      <xdr:rowOff>94615</xdr:rowOff>
    </xdr:to>
    <xdr:sp macro="" textlink="">
      <xdr:nvSpPr>
        <xdr:cNvPr id="858" name="フローチャート: 判断 857"/>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111125</xdr:rowOff>
    </xdr:from>
    <xdr:ext cx="527050" cy="251460"/>
    <xdr:sp macro="" textlink="">
      <xdr:nvSpPr>
        <xdr:cNvPr id="859" name="テキスト ボックス 858"/>
        <xdr:cNvSpPr txBox="1"/>
      </xdr:nvSpPr>
      <xdr:spPr>
        <a:xfrm>
          <a:off x="19277965" y="126269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60" name="フローチャート: 判断 859"/>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93345</xdr:rowOff>
    </xdr:from>
    <xdr:ext cx="527050" cy="259080"/>
    <xdr:sp macro="" textlink="">
      <xdr:nvSpPr>
        <xdr:cNvPr id="861" name="テキスト ボックス 860"/>
        <xdr:cNvSpPr txBox="1"/>
      </xdr:nvSpPr>
      <xdr:spPr>
        <a:xfrm>
          <a:off x="18388965" y="126091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120650</xdr:rowOff>
    </xdr:from>
    <xdr:to>
      <xdr:col>116</xdr:col>
      <xdr:colOff>114300</xdr:colOff>
      <xdr:row>76</xdr:row>
      <xdr:rowOff>50800</xdr:rowOff>
    </xdr:to>
    <xdr:sp macro="" textlink="">
      <xdr:nvSpPr>
        <xdr:cNvPr id="867" name="楕円 866"/>
        <xdr:cNvSpPr/>
      </xdr:nvSpPr>
      <xdr:spPr>
        <a:xfrm>
          <a:off x="221107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99060</xdr:rowOff>
    </xdr:from>
    <xdr:ext cx="534670" cy="251460"/>
    <xdr:sp macro="" textlink="">
      <xdr:nvSpPr>
        <xdr:cNvPr id="868" name="繰出金該当値テキスト"/>
        <xdr:cNvSpPr txBox="1"/>
      </xdr:nvSpPr>
      <xdr:spPr>
        <a:xfrm>
          <a:off x="22212300" y="12957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147320</xdr:rowOff>
    </xdr:from>
    <xdr:to>
      <xdr:col>112</xdr:col>
      <xdr:colOff>38100</xdr:colOff>
      <xdr:row>76</xdr:row>
      <xdr:rowOff>77470</xdr:rowOff>
    </xdr:to>
    <xdr:sp macro="" textlink="">
      <xdr:nvSpPr>
        <xdr:cNvPr id="869" name="楕円 868"/>
        <xdr:cNvSpPr/>
      </xdr:nvSpPr>
      <xdr:spPr>
        <a:xfrm>
          <a:off x="21272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68580</xdr:rowOff>
    </xdr:from>
    <xdr:ext cx="527050" cy="259080"/>
    <xdr:sp macro="" textlink="">
      <xdr:nvSpPr>
        <xdr:cNvPr id="870" name="テキスト ボックス 869"/>
        <xdr:cNvSpPr txBox="1"/>
      </xdr:nvSpPr>
      <xdr:spPr>
        <a:xfrm>
          <a:off x="21055965" y="13098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25400</xdr:rowOff>
    </xdr:from>
    <xdr:to>
      <xdr:col>107</xdr:col>
      <xdr:colOff>101600</xdr:colOff>
      <xdr:row>76</xdr:row>
      <xdr:rowOff>127000</xdr:rowOff>
    </xdr:to>
    <xdr:sp macro="" textlink="">
      <xdr:nvSpPr>
        <xdr:cNvPr id="871" name="楕円 870"/>
        <xdr:cNvSpPr/>
      </xdr:nvSpPr>
      <xdr:spPr>
        <a:xfrm>
          <a:off x="20383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118110</xdr:rowOff>
    </xdr:from>
    <xdr:ext cx="527050" cy="259080"/>
    <xdr:sp macro="" textlink="">
      <xdr:nvSpPr>
        <xdr:cNvPr id="872" name="テキスト ボックス 871"/>
        <xdr:cNvSpPr txBox="1"/>
      </xdr:nvSpPr>
      <xdr:spPr>
        <a:xfrm>
          <a:off x="20166965" y="13148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63500</xdr:rowOff>
    </xdr:from>
    <xdr:to>
      <xdr:col>102</xdr:col>
      <xdr:colOff>165100</xdr:colOff>
      <xdr:row>76</xdr:row>
      <xdr:rowOff>164465</xdr:rowOff>
    </xdr:to>
    <xdr:sp macro="" textlink="">
      <xdr:nvSpPr>
        <xdr:cNvPr id="873" name="楕円 872"/>
        <xdr:cNvSpPr/>
      </xdr:nvSpPr>
      <xdr:spPr>
        <a:xfrm>
          <a:off x="19494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155575</xdr:rowOff>
    </xdr:from>
    <xdr:ext cx="527050" cy="251460"/>
    <xdr:sp macro="" textlink="">
      <xdr:nvSpPr>
        <xdr:cNvPr id="874" name="テキスト ボックス 873"/>
        <xdr:cNvSpPr txBox="1"/>
      </xdr:nvSpPr>
      <xdr:spPr>
        <a:xfrm>
          <a:off x="19277965" y="13185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124460</xdr:rowOff>
    </xdr:from>
    <xdr:to>
      <xdr:col>98</xdr:col>
      <xdr:colOff>38100</xdr:colOff>
      <xdr:row>77</xdr:row>
      <xdr:rowOff>54610</xdr:rowOff>
    </xdr:to>
    <xdr:sp macro="" textlink="">
      <xdr:nvSpPr>
        <xdr:cNvPr id="875" name="楕円 874"/>
        <xdr:cNvSpPr/>
      </xdr:nvSpPr>
      <xdr:spPr>
        <a:xfrm>
          <a:off x="18605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45720</xdr:rowOff>
    </xdr:from>
    <xdr:ext cx="527050" cy="259080"/>
    <xdr:sp macro="" textlink="">
      <xdr:nvSpPr>
        <xdr:cNvPr id="876" name="テキスト ボックス 875"/>
        <xdr:cNvSpPr txBox="1"/>
      </xdr:nvSpPr>
      <xdr:spPr>
        <a:xfrm>
          <a:off x="18388965" y="13247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5" name="テキスト ボックス 884"/>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88" name="テキスト ボックス 887"/>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90" name="テキスト ボックス 889"/>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02" name="テキスト ボックス 901"/>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05" name="テキスト ボックス 904"/>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08" name="テキスト ボックス 907"/>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10" name="テキスト ボックス 909"/>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19" name="テキスト ボックス 918"/>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21" name="テキスト ボックス 920"/>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23" name="テキスト ボックス 922"/>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25" name="テキスト ボックス 924"/>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900">
              <a:solidFill>
                <a:sysClr val="windowText" lastClr="000000"/>
              </a:solidFill>
              <a:latin typeface="ＭＳ Ｐゴシック"/>
              <a:ea typeface="ＭＳ Ｐゴシック"/>
            </a:rPr>
            <a:t>歳出決算額は、住民一人当たり426,341円となっている。R4.1.1現在の人口は105,967人となっており、前年度のR3.1.1現在107,236人と比較して1,269人減少した。また、歳出総額は前年度より7,798百万円減少し45,178百万円となった。人口が減少した一方、歳出総額がそれ以上の割合で前年度から減少したため、住民一人当たりの決算額も減少した。</a:t>
          </a:r>
        </a:p>
        <a:p>
          <a:r>
            <a:rPr kumimoji="1" lang="ja-JP" altLang="en-US" sz="900">
              <a:solidFill>
                <a:sysClr val="windowText" lastClr="000000"/>
              </a:solidFill>
              <a:latin typeface="ＭＳ Ｐゴシック"/>
              <a:ea typeface="ＭＳ Ｐゴシック"/>
            </a:rPr>
            <a:t>　主な構成項目である人件費は、住民一人当たり69,206円となっており、類似団体62団体中17番目の高い水準にある。人件費が高い水準にある要因は、消防業務を一部事務組合ではなく市単独で行っていること、昭和40年、50年代に人口が急増したため、多くの職員を採用しており、高齢職員の占める割合が類似団体よりも高くなっていることなどがあげられる。</a:t>
          </a:r>
        </a:p>
        <a:p>
          <a:r>
            <a:rPr kumimoji="1" lang="ja-JP" altLang="en-US" sz="900">
              <a:solidFill>
                <a:sysClr val="windowText" lastClr="000000"/>
              </a:solidFill>
              <a:latin typeface="ＭＳ Ｐゴシック"/>
              <a:ea typeface="ＭＳ Ｐゴシック"/>
            </a:rPr>
            <a:t>　年度ごとの推移をみると、行政経営改革プランの成果や職員の年齢構成の変化もあり、職員給の減などにより人件費の抑制が図られ、平成27年度以降人件費総額は減傾向となっているが、令和2年度決算については、会計年度任用職員制度が導入されたことにより会計年度任用職員報酬が大きく増加した。令和3年度決算は人件費の総額、住民一人当たりの決算額ともにほぼ横ばいとなった。</a:t>
          </a:r>
        </a:p>
        <a:p>
          <a:r>
            <a:rPr kumimoji="1" lang="ja-JP" altLang="en-US" sz="900">
              <a:solidFill>
                <a:sysClr val="windowText" lastClr="000000"/>
              </a:solidFill>
              <a:latin typeface="ＭＳ Ｐゴシック"/>
              <a:ea typeface="ＭＳ Ｐゴシック"/>
            </a:rPr>
            <a:t>　扶助費は住民一人当たり112,157円となっており、全国、茨城県及び類似団体平均よりも低くなっているが、前年度決算額と比較すると22,225円増加している。これは令和3年度に住民税非課税世帯等に対する臨時特別給付金など、給付金事業を実施したことによるものと、全国的に高齢化社会が進展する中、当市においても社会保障経費にかかる経費が増加傾向にあり、</a:t>
          </a:r>
        </a:p>
        <a:p>
          <a:r>
            <a:rPr kumimoji="1" lang="ja-JP" altLang="en-US" sz="900">
              <a:solidFill>
                <a:sysClr val="windowText" lastClr="000000"/>
              </a:solidFill>
              <a:latin typeface="ＭＳ Ｐゴシック"/>
              <a:ea typeface="ＭＳ Ｐゴシック"/>
            </a:rPr>
            <a:t>特に生活保護費、障害者自立支援給付費等にかかる費用の増によるものである。</a:t>
          </a:r>
        </a:p>
        <a:p>
          <a:r>
            <a:rPr kumimoji="1" lang="ja-JP" altLang="en-US" sz="900">
              <a:solidFill>
                <a:sysClr val="windowText" lastClr="000000"/>
              </a:solidFill>
              <a:latin typeface="ＭＳ Ｐゴシック"/>
              <a:ea typeface="ＭＳ Ｐゴシック"/>
            </a:rPr>
            <a:t>　補助費等は、住民一人当たり42,608円と前年度決算額と比較して108,721円減少し、全国平均、類似団体との比較よりも低い結果となった。これは一部事務組合の負担金が当該組合における施設の大規模改修工事等により増加した一方で、特別定額給付金やプレミアム付商品券の販売等が終了したことに起因する。</a:t>
          </a:r>
        </a:p>
        <a:p>
          <a:r>
            <a:rPr kumimoji="1" lang="ja-JP" altLang="en-US" sz="900">
              <a:solidFill>
                <a:sysClr val="windowText" lastClr="000000"/>
              </a:solidFill>
              <a:latin typeface="ＭＳ Ｐゴシック"/>
              <a:ea typeface="ＭＳ Ｐゴシック"/>
            </a:rPr>
            <a:t>　普通建設事業費（うち新規整備）は住民一人当たり12,050円となっており、前年度決算額と比較して7,733円減少している。これは前年度に実施した取手駅北土地区画整理事業や高井小学校放課後子どもクラブ室新築工事等が完了したことが主な要因である。普通建設事業費（うち更新整備）は住民一人当たり21,771円となっており、前年度決算額と比較して21円減とほぼ横ばいであった。これは藤代小学校、</a:t>
          </a:r>
          <a:endParaRPr kumimoji="1" lang="ja-JP" altLang="en-US" sz="1300">
            <a:solidFill>
              <a:sysClr val="windowText" lastClr="000000"/>
            </a:solidFill>
            <a:latin typeface="ＭＳ Ｐゴシック"/>
            <a:ea typeface="ＭＳ Ｐゴシック"/>
          </a:endParaRPr>
        </a:p>
        <a:p>
          <a:r>
            <a:rPr kumimoji="1" lang="ja-JP" altLang="en-US" sz="900">
              <a:solidFill>
                <a:sysClr val="windowText" lastClr="000000"/>
              </a:solidFill>
              <a:latin typeface="ＭＳ Ｐゴシック"/>
              <a:ea typeface="ＭＳ Ｐゴシック"/>
            </a:rPr>
            <a:t>吉田消防署における大規模改造事業の実施や、新型コロナウイルス感染症対応地方創生臨時交付金を活用し、市内小中学校のトイレ改修工事を実施した一方で、前年度に実施した宮和田小学校大規模改造事業や都市計画道路3・4･7号（台宿工区）整備事業等が完了したことが主な要因である。　</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9740" cy="251460"/>
    <xdr:sp macro="" textlink="">
      <xdr:nvSpPr>
        <xdr:cNvPr id="50" name="テキスト ボックス 49"/>
        <xdr:cNvSpPr txBox="1"/>
      </xdr:nvSpPr>
      <xdr:spPr>
        <a:xfrm>
          <a:off x="294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2" name="テキスト ボックス 51"/>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39</xdr:row>
      <xdr:rowOff>24765</xdr:rowOff>
    </xdr:to>
    <xdr:cxnSp macro="">
      <xdr:nvCxnSpPr>
        <xdr:cNvPr id="54" name="直線コネクタ 53"/>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29210</xdr:rowOff>
    </xdr:from>
    <xdr:ext cx="469900" cy="251460"/>
    <xdr:sp macro="" textlink="">
      <xdr:nvSpPr>
        <xdr:cNvPr id="55" name="議会費最小値テキスト"/>
        <xdr:cNvSpPr txBox="1"/>
      </xdr:nvSpPr>
      <xdr:spPr>
        <a:xfrm>
          <a:off x="4686300" y="6715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24765</xdr:rowOff>
    </xdr:from>
    <xdr:to>
      <xdr:col>24</xdr:col>
      <xdr:colOff>152400</xdr:colOff>
      <xdr:row>39</xdr:row>
      <xdr:rowOff>24765</xdr:rowOff>
    </xdr:to>
    <xdr:cxnSp macro="">
      <xdr:nvCxnSpPr>
        <xdr:cNvPr id="56" name="直線コネクタ 55"/>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57"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58" name="直線コネクタ 57"/>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54610</xdr:rowOff>
    </xdr:from>
    <xdr:to>
      <xdr:col>24</xdr:col>
      <xdr:colOff>63500</xdr:colOff>
      <xdr:row>36</xdr:row>
      <xdr:rowOff>122555</xdr:rowOff>
    </xdr:to>
    <xdr:cxnSp macro="">
      <xdr:nvCxnSpPr>
        <xdr:cNvPr id="59" name="直線コネクタ 58"/>
        <xdr:cNvCxnSpPr/>
      </xdr:nvCxnSpPr>
      <xdr:spPr>
        <a:xfrm>
          <a:off x="3797300" y="622681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107950</xdr:rowOff>
    </xdr:from>
    <xdr:ext cx="469900" cy="259080"/>
    <xdr:sp macro="" textlink="">
      <xdr:nvSpPr>
        <xdr:cNvPr id="60" name="議会費平均値テキスト"/>
        <xdr:cNvSpPr txBox="1"/>
      </xdr:nvSpPr>
      <xdr:spPr>
        <a:xfrm>
          <a:off x="4686300" y="5937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61" name="フローチャート: 判断 60"/>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54610</xdr:rowOff>
    </xdr:from>
    <xdr:to>
      <xdr:col>19</xdr:col>
      <xdr:colOff>177800</xdr:colOff>
      <xdr:row>36</xdr:row>
      <xdr:rowOff>57150</xdr:rowOff>
    </xdr:to>
    <xdr:cxnSp macro="">
      <xdr:nvCxnSpPr>
        <xdr:cNvPr id="62" name="直線コネクタ 61"/>
        <xdr:cNvCxnSpPr/>
      </xdr:nvCxnSpPr>
      <xdr:spPr>
        <a:xfrm flipV="1">
          <a:off x="2908300" y="6226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3" name="フローチャート: 判断 62"/>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40640</xdr:rowOff>
    </xdr:from>
    <xdr:ext cx="462280" cy="251460"/>
    <xdr:sp macro="" textlink="">
      <xdr:nvSpPr>
        <xdr:cNvPr id="64" name="テキスト ボックス 63"/>
        <xdr:cNvSpPr txBox="1"/>
      </xdr:nvSpPr>
      <xdr:spPr>
        <a:xfrm>
          <a:off x="3562350" y="58699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81915</xdr:rowOff>
    </xdr:from>
    <xdr:to>
      <xdr:col>15</xdr:col>
      <xdr:colOff>50800</xdr:colOff>
      <xdr:row>36</xdr:row>
      <xdr:rowOff>57150</xdr:rowOff>
    </xdr:to>
    <xdr:cxnSp macro="">
      <xdr:nvCxnSpPr>
        <xdr:cNvPr id="65" name="直線コネクタ 64"/>
        <xdr:cNvCxnSpPr/>
      </xdr:nvCxnSpPr>
      <xdr:spPr>
        <a:xfrm>
          <a:off x="2019300" y="60826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66" name="フローチャート: 判断 65"/>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158750</xdr:rowOff>
    </xdr:from>
    <xdr:ext cx="462280" cy="259080"/>
    <xdr:sp macro="" textlink="">
      <xdr:nvSpPr>
        <xdr:cNvPr id="67" name="テキスト ボックス 66"/>
        <xdr:cNvSpPr txBox="1"/>
      </xdr:nvSpPr>
      <xdr:spPr>
        <a:xfrm>
          <a:off x="2673350" y="5816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81915</xdr:rowOff>
    </xdr:from>
    <xdr:to>
      <xdr:col>10</xdr:col>
      <xdr:colOff>114300</xdr:colOff>
      <xdr:row>35</xdr:row>
      <xdr:rowOff>93345</xdr:rowOff>
    </xdr:to>
    <xdr:cxnSp macro="">
      <xdr:nvCxnSpPr>
        <xdr:cNvPr id="68" name="直線コネクタ 67"/>
        <xdr:cNvCxnSpPr/>
      </xdr:nvCxnSpPr>
      <xdr:spPr>
        <a:xfrm flipV="1">
          <a:off x="1130300" y="608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69" name="フローチャート: 判断 68"/>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124460</xdr:rowOff>
    </xdr:from>
    <xdr:ext cx="462280" cy="259080"/>
    <xdr:sp macro="" textlink="">
      <xdr:nvSpPr>
        <xdr:cNvPr id="70" name="テキスト ボックス 69"/>
        <xdr:cNvSpPr txBox="1"/>
      </xdr:nvSpPr>
      <xdr:spPr>
        <a:xfrm>
          <a:off x="1784350" y="5782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1" name="フローチャート: 判断 70"/>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110490</xdr:rowOff>
    </xdr:from>
    <xdr:ext cx="462280" cy="251460"/>
    <xdr:sp macro="" textlink="">
      <xdr:nvSpPr>
        <xdr:cNvPr id="72" name="テキスト ボックス 71"/>
        <xdr:cNvSpPr txBox="1"/>
      </xdr:nvSpPr>
      <xdr:spPr>
        <a:xfrm>
          <a:off x="895350" y="57683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71755</xdr:rowOff>
    </xdr:from>
    <xdr:to>
      <xdr:col>24</xdr:col>
      <xdr:colOff>114300</xdr:colOff>
      <xdr:row>37</xdr:row>
      <xdr:rowOff>1905</xdr:rowOff>
    </xdr:to>
    <xdr:sp macro="" textlink="">
      <xdr:nvSpPr>
        <xdr:cNvPr id="78" name="楕円 77"/>
        <xdr:cNvSpPr/>
      </xdr:nvSpPr>
      <xdr:spPr>
        <a:xfrm>
          <a:off x="458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50165</xdr:rowOff>
    </xdr:from>
    <xdr:ext cx="469900" cy="259080"/>
    <xdr:sp macro="" textlink="">
      <xdr:nvSpPr>
        <xdr:cNvPr id="79" name="議会費該当値テキスト"/>
        <xdr:cNvSpPr txBox="1"/>
      </xdr:nvSpPr>
      <xdr:spPr>
        <a:xfrm>
          <a:off x="4686300" y="622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3810</xdr:rowOff>
    </xdr:from>
    <xdr:to>
      <xdr:col>20</xdr:col>
      <xdr:colOff>38100</xdr:colOff>
      <xdr:row>36</xdr:row>
      <xdr:rowOff>105410</xdr:rowOff>
    </xdr:to>
    <xdr:sp macro="" textlink="">
      <xdr:nvSpPr>
        <xdr:cNvPr id="80" name="楕円 79"/>
        <xdr:cNvSpPr/>
      </xdr:nvSpPr>
      <xdr:spPr>
        <a:xfrm>
          <a:off x="374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96520</xdr:rowOff>
    </xdr:from>
    <xdr:ext cx="462280" cy="259080"/>
    <xdr:sp macro="" textlink="">
      <xdr:nvSpPr>
        <xdr:cNvPr id="81" name="テキスト ボックス 80"/>
        <xdr:cNvSpPr txBox="1"/>
      </xdr:nvSpPr>
      <xdr:spPr>
        <a:xfrm>
          <a:off x="3562350" y="62687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xdr:rowOff>
    </xdr:from>
    <xdr:to>
      <xdr:col>15</xdr:col>
      <xdr:colOff>101600</xdr:colOff>
      <xdr:row>36</xdr:row>
      <xdr:rowOff>107950</xdr:rowOff>
    </xdr:to>
    <xdr:sp macro="" textlink="">
      <xdr:nvSpPr>
        <xdr:cNvPr id="82" name="楕円 81"/>
        <xdr:cNvSpPr/>
      </xdr:nvSpPr>
      <xdr:spPr>
        <a:xfrm>
          <a:off x="2857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99060</xdr:rowOff>
    </xdr:from>
    <xdr:ext cx="462280" cy="251460"/>
    <xdr:sp macro="" textlink="">
      <xdr:nvSpPr>
        <xdr:cNvPr id="83" name="テキスト ボックス 82"/>
        <xdr:cNvSpPr txBox="1"/>
      </xdr:nvSpPr>
      <xdr:spPr>
        <a:xfrm>
          <a:off x="2673350" y="62712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31115</xdr:rowOff>
    </xdr:from>
    <xdr:to>
      <xdr:col>10</xdr:col>
      <xdr:colOff>165100</xdr:colOff>
      <xdr:row>35</xdr:row>
      <xdr:rowOff>132715</xdr:rowOff>
    </xdr:to>
    <xdr:sp macro="" textlink="">
      <xdr:nvSpPr>
        <xdr:cNvPr id="84" name="楕円 83"/>
        <xdr:cNvSpPr/>
      </xdr:nvSpPr>
      <xdr:spPr>
        <a:xfrm>
          <a:off x="1968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123825</xdr:rowOff>
    </xdr:from>
    <xdr:ext cx="462280" cy="251460"/>
    <xdr:sp macro="" textlink="">
      <xdr:nvSpPr>
        <xdr:cNvPr id="85" name="テキスト ボックス 84"/>
        <xdr:cNvSpPr txBox="1"/>
      </xdr:nvSpPr>
      <xdr:spPr>
        <a:xfrm>
          <a:off x="1784350" y="61245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86" name="楕円 85"/>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135255</xdr:rowOff>
    </xdr:from>
    <xdr:ext cx="462280" cy="251460"/>
    <xdr:sp macro="" textlink="">
      <xdr:nvSpPr>
        <xdr:cNvPr id="87" name="テキスト ボックス 86"/>
        <xdr:cNvSpPr txBox="1"/>
      </xdr:nvSpPr>
      <xdr:spPr>
        <a:xfrm>
          <a:off x="895350" y="61360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99" name="テキスト ボックス 98"/>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010" cy="251460"/>
    <xdr:sp macro="" textlink="">
      <xdr:nvSpPr>
        <xdr:cNvPr id="101" name="テキスト ボックス 100"/>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010" cy="251460"/>
    <xdr:sp macro="" textlink="">
      <xdr:nvSpPr>
        <xdr:cNvPr id="103" name="テキスト ボックス 102"/>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010" cy="251460"/>
    <xdr:sp macro="" textlink="">
      <xdr:nvSpPr>
        <xdr:cNvPr id="105" name="テキスト ボックス 104"/>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07" name="テキスト ボックス 106"/>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71755</xdr:rowOff>
    </xdr:from>
    <xdr:to>
      <xdr:col>24</xdr:col>
      <xdr:colOff>62865</xdr:colOff>
      <xdr:row>57</xdr:row>
      <xdr:rowOff>151130</xdr:rowOff>
    </xdr:to>
    <xdr:cxnSp macro="">
      <xdr:nvCxnSpPr>
        <xdr:cNvPr id="109" name="直線コネクタ 108"/>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1460"/>
    <xdr:sp macro="" textlink="">
      <xdr:nvSpPr>
        <xdr:cNvPr id="110" name="総務費最小値テキスト"/>
        <xdr:cNvSpPr txBox="1"/>
      </xdr:nvSpPr>
      <xdr:spPr>
        <a:xfrm>
          <a:off x="4686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18415</xdr:rowOff>
    </xdr:from>
    <xdr:ext cx="598805" cy="251460"/>
    <xdr:sp macro="" textlink="">
      <xdr:nvSpPr>
        <xdr:cNvPr id="112" name="総務費最大値テキスト"/>
        <xdr:cNvSpPr txBox="1"/>
      </xdr:nvSpPr>
      <xdr:spPr>
        <a:xfrm>
          <a:off x="4686300" y="87623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71755</xdr:rowOff>
    </xdr:from>
    <xdr:to>
      <xdr:col>24</xdr:col>
      <xdr:colOff>152400</xdr:colOff>
      <xdr:row>52</xdr:row>
      <xdr:rowOff>71755</xdr:rowOff>
    </xdr:to>
    <xdr:cxnSp macro="">
      <xdr:nvCxnSpPr>
        <xdr:cNvPr id="113" name="直線コネクタ 112"/>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144145</xdr:rowOff>
    </xdr:from>
    <xdr:to>
      <xdr:col>24</xdr:col>
      <xdr:colOff>63500</xdr:colOff>
      <xdr:row>57</xdr:row>
      <xdr:rowOff>12065</xdr:rowOff>
    </xdr:to>
    <xdr:cxnSp macro="">
      <xdr:nvCxnSpPr>
        <xdr:cNvPr id="114" name="直線コネクタ 113"/>
        <xdr:cNvCxnSpPr/>
      </xdr:nvCxnSpPr>
      <xdr:spPr>
        <a:xfrm>
          <a:off x="3797300" y="9402445"/>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136525</xdr:rowOff>
    </xdr:from>
    <xdr:ext cx="534670" cy="258445"/>
    <xdr:sp macro="" textlink="">
      <xdr:nvSpPr>
        <xdr:cNvPr id="115" name="総務費平均値テキスト"/>
        <xdr:cNvSpPr txBox="1"/>
      </xdr:nvSpPr>
      <xdr:spPr>
        <a:xfrm>
          <a:off x="4686300" y="9737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16" name="フローチャート: 判断 115"/>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144145</xdr:rowOff>
    </xdr:from>
    <xdr:to>
      <xdr:col>19</xdr:col>
      <xdr:colOff>177800</xdr:colOff>
      <xdr:row>57</xdr:row>
      <xdr:rowOff>84455</xdr:rowOff>
    </xdr:to>
    <xdr:cxnSp macro="">
      <xdr:nvCxnSpPr>
        <xdr:cNvPr id="117" name="直線コネクタ 116"/>
        <xdr:cNvCxnSpPr/>
      </xdr:nvCxnSpPr>
      <xdr:spPr>
        <a:xfrm flipV="1">
          <a:off x="2908300" y="94024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90170</xdr:rowOff>
    </xdr:from>
    <xdr:to>
      <xdr:col>20</xdr:col>
      <xdr:colOff>38100</xdr:colOff>
      <xdr:row>55</xdr:row>
      <xdr:rowOff>20320</xdr:rowOff>
    </xdr:to>
    <xdr:sp macro="" textlink="">
      <xdr:nvSpPr>
        <xdr:cNvPr id="118" name="フローチャート: 判断 117"/>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36830</xdr:rowOff>
    </xdr:from>
    <xdr:ext cx="591185" cy="259080"/>
    <xdr:sp macro="" textlink="">
      <xdr:nvSpPr>
        <xdr:cNvPr id="119" name="テキスト ボックス 118"/>
        <xdr:cNvSpPr txBox="1"/>
      </xdr:nvSpPr>
      <xdr:spPr>
        <a:xfrm>
          <a:off x="3497580" y="91236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78105</xdr:rowOff>
    </xdr:from>
    <xdr:to>
      <xdr:col>15</xdr:col>
      <xdr:colOff>50800</xdr:colOff>
      <xdr:row>57</xdr:row>
      <xdr:rowOff>84455</xdr:rowOff>
    </xdr:to>
    <xdr:cxnSp macro="">
      <xdr:nvCxnSpPr>
        <xdr:cNvPr id="120" name="直線コネクタ 119"/>
        <xdr:cNvCxnSpPr/>
      </xdr:nvCxnSpPr>
      <xdr:spPr>
        <a:xfrm>
          <a:off x="2019300" y="9850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22860</xdr:rowOff>
    </xdr:from>
    <xdr:to>
      <xdr:col>15</xdr:col>
      <xdr:colOff>101600</xdr:colOff>
      <xdr:row>57</xdr:row>
      <xdr:rowOff>124460</xdr:rowOff>
    </xdr:to>
    <xdr:sp macro="" textlink="">
      <xdr:nvSpPr>
        <xdr:cNvPr id="121" name="フローチャート: 判断 120"/>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140970</xdr:rowOff>
    </xdr:from>
    <xdr:ext cx="527050" cy="259080"/>
    <xdr:sp macro="" textlink="">
      <xdr:nvSpPr>
        <xdr:cNvPr id="122" name="テキスト ボックス 121"/>
        <xdr:cNvSpPr txBox="1"/>
      </xdr:nvSpPr>
      <xdr:spPr>
        <a:xfrm>
          <a:off x="2640965" y="9570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78105</xdr:rowOff>
    </xdr:from>
    <xdr:to>
      <xdr:col>10</xdr:col>
      <xdr:colOff>114300</xdr:colOff>
      <xdr:row>57</xdr:row>
      <xdr:rowOff>122555</xdr:rowOff>
    </xdr:to>
    <xdr:cxnSp macro="">
      <xdr:nvCxnSpPr>
        <xdr:cNvPr id="123" name="直線コネクタ 122"/>
        <xdr:cNvCxnSpPr/>
      </xdr:nvCxnSpPr>
      <xdr:spPr>
        <a:xfrm flipV="1">
          <a:off x="1130300" y="98507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106680</xdr:rowOff>
    </xdr:to>
    <xdr:sp macro="" textlink="">
      <xdr:nvSpPr>
        <xdr:cNvPr id="124" name="フローチャート: 判断 123"/>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123190</xdr:rowOff>
    </xdr:from>
    <xdr:ext cx="527050" cy="251460"/>
    <xdr:sp macro="" textlink="">
      <xdr:nvSpPr>
        <xdr:cNvPr id="125" name="テキスト ボックス 124"/>
        <xdr:cNvSpPr txBox="1"/>
      </xdr:nvSpPr>
      <xdr:spPr>
        <a:xfrm>
          <a:off x="1751965" y="9552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26" name="フローチャート: 判断 125"/>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161925</xdr:rowOff>
    </xdr:from>
    <xdr:ext cx="527050" cy="259080"/>
    <xdr:sp macro="" textlink="">
      <xdr:nvSpPr>
        <xdr:cNvPr id="127" name="テキスト ボックス 126"/>
        <xdr:cNvSpPr txBox="1"/>
      </xdr:nvSpPr>
      <xdr:spPr>
        <a:xfrm>
          <a:off x="862965" y="9591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132715</xdr:rowOff>
    </xdr:from>
    <xdr:to>
      <xdr:col>24</xdr:col>
      <xdr:colOff>114300</xdr:colOff>
      <xdr:row>57</xdr:row>
      <xdr:rowOff>63500</xdr:rowOff>
    </xdr:to>
    <xdr:sp macro="" textlink="">
      <xdr:nvSpPr>
        <xdr:cNvPr id="133" name="楕円 132"/>
        <xdr:cNvSpPr/>
      </xdr:nvSpPr>
      <xdr:spPr>
        <a:xfrm>
          <a:off x="45847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155575</xdr:rowOff>
    </xdr:from>
    <xdr:ext cx="534670" cy="251460"/>
    <xdr:sp macro="" textlink="">
      <xdr:nvSpPr>
        <xdr:cNvPr id="134" name="総務費該当値テキスト"/>
        <xdr:cNvSpPr txBox="1"/>
      </xdr:nvSpPr>
      <xdr:spPr>
        <a:xfrm>
          <a:off x="4686300" y="95853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93345</xdr:rowOff>
    </xdr:from>
    <xdr:to>
      <xdr:col>20</xdr:col>
      <xdr:colOff>38100</xdr:colOff>
      <xdr:row>55</xdr:row>
      <xdr:rowOff>23495</xdr:rowOff>
    </xdr:to>
    <xdr:sp macro="" textlink="">
      <xdr:nvSpPr>
        <xdr:cNvPr id="135" name="楕円 134"/>
        <xdr:cNvSpPr/>
      </xdr:nvSpPr>
      <xdr:spPr>
        <a:xfrm>
          <a:off x="3746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14605</xdr:rowOff>
    </xdr:from>
    <xdr:ext cx="591185" cy="259080"/>
    <xdr:sp macro="" textlink="">
      <xdr:nvSpPr>
        <xdr:cNvPr id="136" name="テキスト ボックス 135"/>
        <xdr:cNvSpPr txBox="1"/>
      </xdr:nvSpPr>
      <xdr:spPr>
        <a:xfrm>
          <a:off x="3497580" y="94443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33655</xdr:rowOff>
    </xdr:from>
    <xdr:to>
      <xdr:col>15</xdr:col>
      <xdr:colOff>101600</xdr:colOff>
      <xdr:row>57</xdr:row>
      <xdr:rowOff>135255</xdr:rowOff>
    </xdr:to>
    <xdr:sp macro="" textlink="">
      <xdr:nvSpPr>
        <xdr:cNvPr id="137" name="楕円 136"/>
        <xdr:cNvSpPr/>
      </xdr:nvSpPr>
      <xdr:spPr>
        <a:xfrm>
          <a:off x="2857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126365</xdr:rowOff>
    </xdr:from>
    <xdr:ext cx="527050" cy="259080"/>
    <xdr:sp macro="" textlink="">
      <xdr:nvSpPr>
        <xdr:cNvPr id="138" name="テキスト ボックス 137"/>
        <xdr:cNvSpPr txBox="1"/>
      </xdr:nvSpPr>
      <xdr:spPr>
        <a:xfrm>
          <a:off x="2640965" y="9899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27305</xdr:rowOff>
    </xdr:from>
    <xdr:to>
      <xdr:col>10</xdr:col>
      <xdr:colOff>165100</xdr:colOff>
      <xdr:row>57</xdr:row>
      <xdr:rowOff>128905</xdr:rowOff>
    </xdr:to>
    <xdr:sp macro="" textlink="">
      <xdr:nvSpPr>
        <xdr:cNvPr id="139" name="楕円 138"/>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120650</xdr:rowOff>
    </xdr:from>
    <xdr:ext cx="527050" cy="251460"/>
    <xdr:sp macro="" textlink="">
      <xdr:nvSpPr>
        <xdr:cNvPr id="140" name="テキスト ボックス 139"/>
        <xdr:cNvSpPr txBox="1"/>
      </xdr:nvSpPr>
      <xdr:spPr>
        <a:xfrm>
          <a:off x="1751965" y="98933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71755</xdr:rowOff>
    </xdr:from>
    <xdr:to>
      <xdr:col>6</xdr:col>
      <xdr:colOff>38100</xdr:colOff>
      <xdr:row>58</xdr:row>
      <xdr:rowOff>1905</xdr:rowOff>
    </xdr:to>
    <xdr:sp macro="" textlink="">
      <xdr:nvSpPr>
        <xdr:cNvPr id="141" name="楕円 140"/>
        <xdr:cNvSpPr/>
      </xdr:nvSpPr>
      <xdr:spPr>
        <a:xfrm>
          <a:off x="107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164465</xdr:rowOff>
    </xdr:from>
    <xdr:ext cx="527050" cy="259080"/>
    <xdr:sp macro="" textlink="">
      <xdr:nvSpPr>
        <xdr:cNvPr id="142" name="テキスト ボックス 141"/>
        <xdr:cNvSpPr txBox="1"/>
      </xdr:nvSpPr>
      <xdr:spPr>
        <a:xfrm>
          <a:off x="862965" y="9937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1" name="テキスト ボックス 150"/>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3" name="テキスト ボックス 152"/>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010" cy="259080"/>
    <xdr:sp macro="" textlink="">
      <xdr:nvSpPr>
        <xdr:cNvPr id="155" name="テキスト ボックス 154"/>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57" name="テキスト ボックス 156"/>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59" name="テキスト ボックス 158"/>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1" name="テキスト ボックス 160"/>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3" name="テキスト ボックス 162"/>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65" name="テキスト ボックス 164"/>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7" name="テキスト ボックス 166"/>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52070</xdr:rowOff>
    </xdr:from>
    <xdr:to>
      <xdr:col>24</xdr:col>
      <xdr:colOff>62865</xdr:colOff>
      <xdr:row>78</xdr:row>
      <xdr:rowOff>10795</xdr:rowOff>
    </xdr:to>
    <xdr:cxnSp macro="">
      <xdr:nvCxnSpPr>
        <xdr:cNvPr id="169" name="直線コネクタ 168"/>
        <xdr:cNvCxnSpPr/>
      </xdr:nvCxnSpPr>
      <xdr:spPr>
        <a:xfrm flipV="1">
          <a:off x="4633595" y="1222502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14605</xdr:rowOff>
    </xdr:from>
    <xdr:ext cx="598805" cy="259080"/>
    <xdr:sp macro="" textlink="">
      <xdr:nvSpPr>
        <xdr:cNvPr id="170" name="民生費最小値テキスト"/>
        <xdr:cNvSpPr txBox="1"/>
      </xdr:nvSpPr>
      <xdr:spPr>
        <a:xfrm>
          <a:off x="4686300" y="13387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xdr:rowOff>
    </xdr:from>
    <xdr:to>
      <xdr:col>24</xdr:col>
      <xdr:colOff>152400</xdr:colOff>
      <xdr:row>78</xdr:row>
      <xdr:rowOff>10795</xdr:rowOff>
    </xdr:to>
    <xdr:cxnSp macro="">
      <xdr:nvCxnSpPr>
        <xdr:cNvPr id="171" name="直線コネクタ 170"/>
        <xdr:cNvCxnSpPr/>
      </xdr:nvCxnSpPr>
      <xdr:spPr>
        <a:xfrm>
          <a:off x="4546600" y="1338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169545</xdr:rowOff>
    </xdr:from>
    <xdr:ext cx="598805" cy="251460"/>
    <xdr:sp macro="" textlink="">
      <xdr:nvSpPr>
        <xdr:cNvPr id="172" name="民生費最大値テキスト"/>
        <xdr:cNvSpPr txBox="1"/>
      </xdr:nvSpPr>
      <xdr:spPr>
        <a:xfrm>
          <a:off x="4686300" y="119995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52070</xdr:rowOff>
    </xdr:from>
    <xdr:to>
      <xdr:col>24</xdr:col>
      <xdr:colOff>152400</xdr:colOff>
      <xdr:row>71</xdr:row>
      <xdr:rowOff>52070</xdr:rowOff>
    </xdr:to>
    <xdr:cxnSp macro="">
      <xdr:nvCxnSpPr>
        <xdr:cNvPr id="173" name="直線コネクタ 172"/>
        <xdr:cNvCxnSpPr/>
      </xdr:nvCxnSpPr>
      <xdr:spPr>
        <a:xfrm>
          <a:off x="4546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15875</xdr:rowOff>
    </xdr:from>
    <xdr:to>
      <xdr:col>24</xdr:col>
      <xdr:colOff>63500</xdr:colOff>
      <xdr:row>77</xdr:row>
      <xdr:rowOff>168275</xdr:rowOff>
    </xdr:to>
    <xdr:cxnSp macro="">
      <xdr:nvCxnSpPr>
        <xdr:cNvPr id="174" name="直線コネクタ 173"/>
        <xdr:cNvCxnSpPr/>
      </xdr:nvCxnSpPr>
      <xdr:spPr>
        <a:xfrm flipV="1">
          <a:off x="3797300" y="1321752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99695</xdr:rowOff>
    </xdr:from>
    <xdr:ext cx="598805" cy="251460"/>
    <xdr:sp macro="" textlink="">
      <xdr:nvSpPr>
        <xdr:cNvPr id="175" name="民生費平均値テキスト"/>
        <xdr:cNvSpPr txBox="1"/>
      </xdr:nvSpPr>
      <xdr:spPr>
        <a:xfrm>
          <a:off x="4686300" y="1278699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76" name="フローチャート: 判断 175"/>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77</xdr:row>
      <xdr:rowOff>168275</xdr:rowOff>
    </xdr:to>
    <xdr:cxnSp macro="">
      <xdr:nvCxnSpPr>
        <xdr:cNvPr id="177" name="直線コネクタ 176"/>
        <xdr:cNvCxnSpPr/>
      </xdr:nvCxnSpPr>
      <xdr:spPr>
        <a:xfrm>
          <a:off x="2908300" y="133235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116840</xdr:rowOff>
    </xdr:from>
    <xdr:to>
      <xdr:col>20</xdr:col>
      <xdr:colOff>38100</xdr:colOff>
      <xdr:row>77</xdr:row>
      <xdr:rowOff>46990</xdr:rowOff>
    </xdr:to>
    <xdr:sp macro="" textlink="">
      <xdr:nvSpPr>
        <xdr:cNvPr id="178" name="フローチャート: 判断 177"/>
        <xdr:cNvSpPr/>
      </xdr:nvSpPr>
      <xdr:spPr>
        <a:xfrm>
          <a:off x="3746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63500</xdr:rowOff>
    </xdr:from>
    <xdr:ext cx="591185" cy="251460"/>
    <xdr:sp macro="" textlink="">
      <xdr:nvSpPr>
        <xdr:cNvPr id="179" name="テキスト ボックス 178"/>
        <xdr:cNvSpPr txBox="1"/>
      </xdr:nvSpPr>
      <xdr:spPr>
        <a:xfrm>
          <a:off x="3497580" y="129222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121920</xdr:rowOff>
    </xdr:from>
    <xdr:to>
      <xdr:col>15</xdr:col>
      <xdr:colOff>50800</xdr:colOff>
      <xdr:row>78</xdr:row>
      <xdr:rowOff>41275</xdr:rowOff>
    </xdr:to>
    <xdr:cxnSp macro="">
      <xdr:nvCxnSpPr>
        <xdr:cNvPr id="180" name="直線コネクタ 179"/>
        <xdr:cNvCxnSpPr/>
      </xdr:nvCxnSpPr>
      <xdr:spPr>
        <a:xfrm flipV="1">
          <a:off x="2019300" y="1332357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130175</xdr:rowOff>
    </xdr:from>
    <xdr:to>
      <xdr:col>15</xdr:col>
      <xdr:colOff>101600</xdr:colOff>
      <xdr:row>77</xdr:row>
      <xdr:rowOff>60325</xdr:rowOff>
    </xdr:to>
    <xdr:sp macro="" textlink="">
      <xdr:nvSpPr>
        <xdr:cNvPr id="181" name="フローチャート: 判断 180"/>
        <xdr:cNvSpPr/>
      </xdr:nvSpPr>
      <xdr:spPr>
        <a:xfrm>
          <a:off x="2857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76835</xdr:rowOff>
    </xdr:from>
    <xdr:ext cx="591185" cy="251460"/>
    <xdr:sp macro="" textlink="">
      <xdr:nvSpPr>
        <xdr:cNvPr id="182" name="テキスト ボックス 181"/>
        <xdr:cNvSpPr txBox="1"/>
      </xdr:nvSpPr>
      <xdr:spPr>
        <a:xfrm>
          <a:off x="2608580" y="129355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41275</xdr:rowOff>
    </xdr:from>
    <xdr:to>
      <xdr:col>10</xdr:col>
      <xdr:colOff>114300</xdr:colOff>
      <xdr:row>78</xdr:row>
      <xdr:rowOff>66675</xdr:rowOff>
    </xdr:to>
    <xdr:cxnSp macro="">
      <xdr:nvCxnSpPr>
        <xdr:cNvPr id="183" name="直線コネクタ 182"/>
        <xdr:cNvCxnSpPr/>
      </xdr:nvCxnSpPr>
      <xdr:spPr>
        <a:xfrm flipV="1">
          <a:off x="1130300" y="134143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xdr:rowOff>
    </xdr:from>
    <xdr:to>
      <xdr:col>10</xdr:col>
      <xdr:colOff>165100</xdr:colOff>
      <xdr:row>77</xdr:row>
      <xdr:rowOff>106045</xdr:rowOff>
    </xdr:to>
    <xdr:sp macro="" textlink="">
      <xdr:nvSpPr>
        <xdr:cNvPr id="184" name="フローチャート: 判断 183"/>
        <xdr:cNvSpPr/>
      </xdr:nvSpPr>
      <xdr:spPr>
        <a:xfrm>
          <a:off x="1968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122555</xdr:rowOff>
    </xdr:from>
    <xdr:ext cx="591185" cy="251460"/>
    <xdr:sp macro="" textlink="">
      <xdr:nvSpPr>
        <xdr:cNvPr id="185" name="テキスト ボックス 184"/>
        <xdr:cNvSpPr txBox="1"/>
      </xdr:nvSpPr>
      <xdr:spPr>
        <a:xfrm>
          <a:off x="1719580" y="129813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6350</xdr:rowOff>
    </xdr:from>
    <xdr:to>
      <xdr:col>6</xdr:col>
      <xdr:colOff>38100</xdr:colOff>
      <xdr:row>77</xdr:row>
      <xdr:rowOff>107950</xdr:rowOff>
    </xdr:to>
    <xdr:sp macro="" textlink="">
      <xdr:nvSpPr>
        <xdr:cNvPr id="186" name="フローチャート: 判断 185"/>
        <xdr:cNvSpPr/>
      </xdr:nvSpPr>
      <xdr:spPr>
        <a:xfrm>
          <a:off x="107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124460</xdr:rowOff>
    </xdr:from>
    <xdr:ext cx="591185" cy="259080"/>
    <xdr:sp macro="" textlink="">
      <xdr:nvSpPr>
        <xdr:cNvPr id="187" name="テキスト ボックス 186"/>
        <xdr:cNvSpPr txBox="1"/>
      </xdr:nvSpPr>
      <xdr:spPr>
        <a:xfrm>
          <a:off x="830580" y="12983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136525</xdr:rowOff>
    </xdr:from>
    <xdr:to>
      <xdr:col>24</xdr:col>
      <xdr:colOff>114300</xdr:colOff>
      <xdr:row>77</xdr:row>
      <xdr:rowOff>66675</xdr:rowOff>
    </xdr:to>
    <xdr:sp macro="" textlink="">
      <xdr:nvSpPr>
        <xdr:cNvPr id="193" name="楕円 192"/>
        <xdr:cNvSpPr/>
      </xdr:nvSpPr>
      <xdr:spPr>
        <a:xfrm>
          <a:off x="45847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114935</xdr:rowOff>
    </xdr:from>
    <xdr:ext cx="598805" cy="259080"/>
    <xdr:sp macro="" textlink="">
      <xdr:nvSpPr>
        <xdr:cNvPr id="194" name="民生費該当値テキスト"/>
        <xdr:cNvSpPr txBox="1"/>
      </xdr:nvSpPr>
      <xdr:spPr>
        <a:xfrm>
          <a:off x="4686300" y="13145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117475</xdr:rowOff>
    </xdr:from>
    <xdr:to>
      <xdr:col>20</xdr:col>
      <xdr:colOff>38100</xdr:colOff>
      <xdr:row>78</xdr:row>
      <xdr:rowOff>47625</xdr:rowOff>
    </xdr:to>
    <xdr:sp macro="" textlink="">
      <xdr:nvSpPr>
        <xdr:cNvPr id="195" name="楕円 194"/>
        <xdr:cNvSpPr/>
      </xdr:nvSpPr>
      <xdr:spPr>
        <a:xfrm>
          <a:off x="3746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38735</xdr:rowOff>
    </xdr:from>
    <xdr:ext cx="591185" cy="259080"/>
    <xdr:sp macro="" textlink="">
      <xdr:nvSpPr>
        <xdr:cNvPr id="196" name="テキスト ボックス 195"/>
        <xdr:cNvSpPr txBox="1"/>
      </xdr:nvSpPr>
      <xdr:spPr>
        <a:xfrm>
          <a:off x="3497580" y="13411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197" name="楕円 196"/>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163830</xdr:rowOff>
    </xdr:from>
    <xdr:ext cx="591185" cy="259080"/>
    <xdr:sp macro="" textlink="">
      <xdr:nvSpPr>
        <xdr:cNvPr id="198" name="テキスト ボックス 197"/>
        <xdr:cNvSpPr txBox="1"/>
      </xdr:nvSpPr>
      <xdr:spPr>
        <a:xfrm>
          <a:off x="2608580" y="133654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161925</xdr:rowOff>
    </xdr:from>
    <xdr:to>
      <xdr:col>10</xdr:col>
      <xdr:colOff>165100</xdr:colOff>
      <xdr:row>78</xdr:row>
      <xdr:rowOff>92075</xdr:rowOff>
    </xdr:to>
    <xdr:sp macro="" textlink="">
      <xdr:nvSpPr>
        <xdr:cNvPr id="199" name="楕円 198"/>
        <xdr:cNvSpPr/>
      </xdr:nvSpPr>
      <xdr:spPr>
        <a:xfrm>
          <a:off x="1968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83185</xdr:rowOff>
    </xdr:from>
    <xdr:ext cx="591185" cy="259080"/>
    <xdr:sp macro="" textlink="">
      <xdr:nvSpPr>
        <xdr:cNvPr id="200" name="テキスト ボックス 199"/>
        <xdr:cNvSpPr txBox="1"/>
      </xdr:nvSpPr>
      <xdr:spPr>
        <a:xfrm>
          <a:off x="1719580" y="134562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xdr:rowOff>
    </xdr:from>
    <xdr:to>
      <xdr:col>6</xdr:col>
      <xdr:colOff>38100</xdr:colOff>
      <xdr:row>78</xdr:row>
      <xdr:rowOff>117475</xdr:rowOff>
    </xdr:to>
    <xdr:sp macro="" textlink="">
      <xdr:nvSpPr>
        <xdr:cNvPr id="201" name="楕円 200"/>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109220</xdr:rowOff>
    </xdr:from>
    <xdr:ext cx="591185" cy="251460"/>
    <xdr:sp macro="" textlink="">
      <xdr:nvSpPr>
        <xdr:cNvPr id="202" name="テキスト ボックス 201"/>
        <xdr:cNvSpPr txBox="1"/>
      </xdr:nvSpPr>
      <xdr:spPr>
        <a:xfrm>
          <a:off x="830580" y="134823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1" name="テキスト ボックス 210"/>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3" name="テキスト ボックス 212"/>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1460"/>
    <xdr:sp macro="" textlink="">
      <xdr:nvSpPr>
        <xdr:cNvPr id="215" name="テキスト ボックス 214"/>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1460"/>
    <xdr:sp macro="" textlink="">
      <xdr:nvSpPr>
        <xdr:cNvPr id="217" name="テキスト ボックス 216"/>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1460"/>
    <xdr:sp macro="" textlink="">
      <xdr:nvSpPr>
        <xdr:cNvPr id="219" name="テキスト ボックス 218"/>
        <xdr:cNvSpPr txBox="1"/>
      </xdr:nvSpPr>
      <xdr:spPr>
        <a:xfrm>
          <a:off x="230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1460"/>
    <xdr:sp macro="" textlink="">
      <xdr:nvSpPr>
        <xdr:cNvPr id="221" name="テキスト ボックス 220"/>
        <xdr:cNvSpPr txBox="1"/>
      </xdr:nvSpPr>
      <xdr:spPr>
        <a:xfrm>
          <a:off x="230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3" name="テキスト ボックス 222"/>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46355</xdr:rowOff>
    </xdr:to>
    <xdr:cxnSp macro="">
      <xdr:nvCxnSpPr>
        <xdr:cNvPr id="225" name="直線コネクタ 224"/>
        <xdr:cNvCxnSpPr/>
      </xdr:nvCxnSpPr>
      <xdr:spPr>
        <a:xfrm flipV="1">
          <a:off x="4633595" y="1546288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6" name="衛生費最小値テキスト"/>
        <xdr:cNvSpPr txBox="1"/>
      </xdr:nvSpPr>
      <xdr:spPr>
        <a:xfrm>
          <a:off x="4686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7" name="直線コネクタ 226"/>
        <xdr:cNvCxnSpPr/>
      </xdr:nvCxnSpPr>
      <xdr:spPr>
        <a:xfrm>
          <a:off x="4546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34670" cy="259080"/>
    <xdr:sp macro="" textlink="">
      <xdr:nvSpPr>
        <xdr:cNvPr id="228" name="衛生費最大値テキスト"/>
        <xdr:cNvSpPr txBox="1"/>
      </xdr:nvSpPr>
      <xdr:spPr>
        <a:xfrm>
          <a:off x="4686300"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9" name="直線コネクタ 228"/>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57150</xdr:rowOff>
    </xdr:from>
    <xdr:to>
      <xdr:col>24</xdr:col>
      <xdr:colOff>63500</xdr:colOff>
      <xdr:row>98</xdr:row>
      <xdr:rowOff>107950</xdr:rowOff>
    </xdr:to>
    <xdr:cxnSp macro="">
      <xdr:nvCxnSpPr>
        <xdr:cNvPr id="230" name="直線コネクタ 229"/>
        <xdr:cNvCxnSpPr/>
      </xdr:nvCxnSpPr>
      <xdr:spPr>
        <a:xfrm flipV="1">
          <a:off x="3797300" y="1668780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1460"/>
    <xdr:sp macro="" textlink="">
      <xdr:nvSpPr>
        <xdr:cNvPr id="231" name="衛生費平均値テキスト"/>
        <xdr:cNvSpPr txBox="1"/>
      </xdr:nvSpPr>
      <xdr:spPr>
        <a:xfrm>
          <a:off x="4686300" y="162598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2" name="フローチャート: 判断 231"/>
        <xdr:cNvSpPr/>
      </xdr:nvSpPr>
      <xdr:spPr>
        <a:xfrm>
          <a:off x="4584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107950</xdr:rowOff>
    </xdr:from>
    <xdr:to>
      <xdr:col>19</xdr:col>
      <xdr:colOff>177800</xdr:colOff>
      <xdr:row>98</xdr:row>
      <xdr:rowOff>168910</xdr:rowOff>
    </xdr:to>
    <xdr:cxnSp macro="">
      <xdr:nvCxnSpPr>
        <xdr:cNvPr id="233" name="直線コネクタ 232"/>
        <xdr:cNvCxnSpPr/>
      </xdr:nvCxnSpPr>
      <xdr:spPr>
        <a:xfrm flipV="1">
          <a:off x="2908300" y="169100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4" name="フローチャート: 判断 233"/>
        <xdr:cNvSpPr/>
      </xdr:nvSpPr>
      <xdr:spPr>
        <a:xfrm>
          <a:off x="3746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67310</xdr:rowOff>
    </xdr:from>
    <xdr:ext cx="527050" cy="259080"/>
    <xdr:sp macro="" textlink="">
      <xdr:nvSpPr>
        <xdr:cNvPr id="235" name="テキスト ボックス 234"/>
        <xdr:cNvSpPr txBox="1"/>
      </xdr:nvSpPr>
      <xdr:spPr>
        <a:xfrm>
          <a:off x="3529965" y="16355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168910</xdr:rowOff>
    </xdr:from>
    <xdr:to>
      <xdr:col>15</xdr:col>
      <xdr:colOff>50800</xdr:colOff>
      <xdr:row>99</xdr:row>
      <xdr:rowOff>5080</xdr:rowOff>
    </xdr:to>
    <xdr:cxnSp macro="">
      <xdr:nvCxnSpPr>
        <xdr:cNvPr id="236" name="直線コネクタ 235"/>
        <xdr:cNvCxnSpPr/>
      </xdr:nvCxnSpPr>
      <xdr:spPr>
        <a:xfrm flipV="1">
          <a:off x="2019300" y="169710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7" name="フローチャート: 判断 236"/>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27050" cy="259080"/>
    <xdr:sp macro="" textlink="">
      <xdr:nvSpPr>
        <xdr:cNvPr id="238" name="テキスト ボックス 237"/>
        <xdr:cNvSpPr txBox="1"/>
      </xdr:nvSpPr>
      <xdr:spPr>
        <a:xfrm>
          <a:off x="2640965" y="16379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163195</xdr:rowOff>
    </xdr:from>
    <xdr:to>
      <xdr:col>10</xdr:col>
      <xdr:colOff>114300</xdr:colOff>
      <xdr:row>99</xdr:row>
      <xdr:rowOff>5080</xdr:rowOff>
    </xdr:to>
    <xdr:cxnSp macro="">
      <xdr:nvCxnSpPr>
        <xdr:cNvPr id="239" name="直線コネクタ 238"/>
        <xdr:cNvCxnSpPr/>
      </xdr:nvCxnSpPr>
      <xdr:spPr>
        <a:xfrm>
          <a:off x="1130300" y="169652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40" name="フローチャート: 判断 239"/>
        <xdr:cNvSpPr/>
      </xdr:nvSpPr>
      <xdr:spPr>
        <a:xfrm>
          <a:off x="196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27305</xdr:rowOff>
    </xdr:from>
    <xdr:ext cx="527050" cy="259080"/>
    <xdr:sp macro="" textlink="">
      <xdr:nvSpPr>
        <xdr:cNvPr id="241" name="テキスト ボックス 240"/>
        <xdr:cNvSpPr txBox="1"/>
      </xdr:nvSpPr>
      <xdr:spPr>
        <a:xfrm>
          <a:off x="1751965" y="16315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2" name="フローチャート: 判断 241"/>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27050" cy="251460"/>
    <xdr:sp macro="" textlink="">
      <xdr:nvSpPr>
        <xdr:cNvPr id="243" name="テキスト ボックス 242"/>
        <xdr:cNvSpPr txBox="1"/>
      </xdr:nvSpPr>
      <xdr:spPr>
        <a:xfrm>
          <a:off x="862965" y="16365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49" name="楕円 248"/>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156210</xdr:rowOff>
    </xdr:from>
    <xdr:ext cx="534670" cy="251460"/>
    <xdr:sp macro="" textlink="">
      <xdr:nvSpPr>
        <xdr:cNvPr id="250" name="衛生費該当値テキスト"/>
        <xdr:cNvSpPr txBox="1"/>
      </xdr:nvSpPr>
      <xdr:spPr>
        <a:xfrm>
          <a:off x="4686300" y="16615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57150</xdr:rowOff>
    </xdr:from>
    <xdr:to>
      <xdr:col>20</xdr:col>
      <xdr:colOff>38100</xdr:colOff>
      <xdr:row>98</xdr:row>
      <xdr:rowOff>158750</xdr:rowOff>
    </xdr:to>
    <xdr:sp macro="" textlink="">
      <xdr:nvSpPr>
        <xdr:cNvPr id="251" name="楕円 250"/>
        <xdr:cNvSpPr/>
      </xdr:nvSpPr>
      <xdr:spPr>
        <a:xfrm>
          <a:off x="3746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149860</xdr:rowOff>
    </xdr:from>
    <xdr:ext cx="527050" cy="259080"/>
    <xdr:sp macro="" textlink="">
      <xdr:nvSpPr>
        <xdr:cNvPr id="252" name="テキスト ボックス 251"/>
        <xdr:cNvSpPr txBox="1"/>
      </xdr:nvSpPr>
      <xdr:spPr>
        <a:xfrm>
          <a:off x="3529965" y="16951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118110</xdr:rowOff>
    </xdr:from>
    <xdr:to>
      <xdr:col>15</xdr:col>
      <xdr:colOff>101600</xdr:colOff>
      <xdr:row>99</xdr:row>
      <xdr:rowOff>48260</xdr:rowOff>
    </xdr:to>
    <xdr:sp macro="" textlink="">
      <xdr:nvSpPr>
        <xdr:cNvPr id="253" name="楕円 252"/>
        <xdr:cNvSpPr/>
      </xdr:nvSpPr>
      <xdr:spPr>
        <a:xfrm>
          <a:off x="2857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39370</xdr:rowOff>
    </xdr:from>
    <xdr:ext cx="527050" cy="259080"/>
    <xdr:sp macro="" textlink="">
      <xdr:nvSpPr>
        <xdr:cNvPr id="254" name="テキスト ボックス 253"/>
        <xdr:cNvSpPr txBox="1"/>
      </xdr:nvSpPr>
      <xdr:spPr>
        <a:xfrm>
          <a:off x="2640965" y="17012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125730</xdr:rowOff>
    </xdr:from>
    <xdr:to>
      <xdr:col>10</xdr:col>
      <xdr:colOff>165100</xdr:colOff>
      <xdr:row>99</xdr:row>
      <xdr:rowOff>55880</xdr:rowOff>
    </xdr:to>
    <xdr:sp macro="" textlink="">
      <xdr:nvSpPr>
        <xdr:cNvPr id="255" name="楕円 254"/>
        <xdr:cNvSpPr/>
      </xdr:nvSpPr>
      <xdr:spPr>
        <a:xfrm>
          <a:off x="1968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46990</xdr:rowOff>
    </xdr:from>
    <xdr:ext cx="527050" cy="259080"/>
    <xdr:sp macro="" textlink="">
      <xdr:nvSpPr>
        <xdr:cNvPr id="256" name="テキスト ボックス 255"/>
        <xdr:cNvSpPr txBox="1"/>
      </xdr:nvSpPr>
      <xdr:spPr>
        <a:xfrm>
          <a:off x="1751965" y="17020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112395</xdr:rowOff>
    </xdr:from>
    <xdr:to>
      <xdr:col>6</xdr:col>
      <xdr:colOff>38100</xdr:colOff>
      <xdr:row>99</xdr:row>
      <xdr:rowOff>42545</xdr:rowOff>
    </xdr:to>
    <xdr:sp macro="" textlink="">
      <xdr:nvSpPr>
        <xdr:cNvPr id="257" name="楕円 256"/>
        <xdr:cNvSpPr/>
      </xdr:nvSpPr>
      <xdr:spPr>
        <a:xfrm>
          <a:off x="1079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33655</xdr:rowOff>
    </xdr:from>
    <xdr:ext cx="527050" cy="258445"/>
    <xdr:sp macro="" textlink="">
      <xdr:nvSpPr>
        <xdr:cNvPr id="258" name="テキスト ボックス 257"/>
        <xdr:cNvSpPr txBox="1"/>
      </xdr:nvSpPr>
      <xdr:spPr>
        <a:xfrm>
          <a:off x="862965" y="170072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7" name="テキスト ボックス 266"/>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0" name="テキスト ボックス 269"/>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2" name="テキスト ボックス 271"/>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74" name="テキスト ボックス 273"/>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76" name="テキスト ボックス 275"/>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78" name="テキスト ボックス 277"/>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1"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1460"/>
    <xdr:sp macro="" textlink="">
      <xdr:nvSpPr>
        <xdr:cNvPr id="283" name="労働費最大値テキスト"/>
        <xdr:cNvSpPr txBox="1"/>
      </xdr:nvSpPr>
      <xdr:spPr>
        <a:xfrm>
          <a:off x="1052830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156845</xdr:rowOff>
    </xdr:from>
    <xdr:to>
      <xdr:col>55</xdr:col>
      <xdr:colOff>0</xdr:colOff>
      <xdr:row>36</xdr:row>
      <xdr:rowOff>106045</xdr:rowOff>
    </xdr:to>
    <xdr:cxnSp macro="">
      <xdr:nvCxnSpPr>
        <xdr:cNvPr id="285" name="直線コネクタ 284"/>
        <xdr:cNvCxnSpPr/>
      </xdr:nvCxnSpPr>
      <xdr:spPr>
        <a:xfrm flipV="1">
          <a:off x="9639300" y="615759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60325</xdr:rowOff>
    </xdr:from>
    <xdr:ext cx="378460" cy="259080"/>
    <xdr:sp macro="" textlink="">
      <xdr:nvSpPr>
        <xdr:cNvPr id="286" name="労働費平均値テキスト"/>
        <xdr:cNvSpPr txBox="1"/>
      </xdr:nvSpPr>
      <xdr:spPr>
        <a:xfrm>
          <a:off x="10528300" y="6232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287" name="フローチャート: 判断 286"/>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100965</xdr:rowOff>
    </xdr:from>
    <xdr:to>
      <xdr:col>50</xdr:col>
      <xdr:colOff>114300</xdr:colOff>
      <xdr:row>36</xdr:row>
      <xdr:rowOff>106045</xdr:rowOff>
    </xdr:to>
    <xdr:cxnSp macro="">
      <xdr:nvCxnSpPr>
        <xdr:cNvPr id="288" name="直線コネクタ 287"/>
        <xdr:cNvCxnSpPr/>
      </xdr:nvCxnSpPr>
      <xdr:spPr>
        <a:xfrm>
          <a:off x="8750300" y="62731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80645</xdr:rowOff>
    </xdr:from>
    <xdr:to>
      <xdr:col>50</xdr:col>
      <xdr:colOff>165100</xdr:colOff>
      <xdr:row>37</xdr:row>
      <xdr:rowOff>10795</xdr:rowOff>
    </xdr:to>
    <xdr:sp macro="" textlink="">
      <xdr:nvSpPr>
        <xdr:cNvPr id="289" name="フローチャート: 判断 288"/>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xdr:rowOff>
    </xdr:from>
    <xdr:ext cx="378460" cy="259080"/>
    <xdr:sp macro="" textlink="">
      <xdr:nvSpPr>
        <xdr:cNvPr id="290" name="テキスト ボックス 289"/>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100965</xdr:rowOff>
    </xdr:from>
    <xdr:to>
      <xdr:col>45</xdr:col>
      <xdr:colOff>177800</xdr:colOff>
      <xdr:row>36</xdr:row>
      <xdr:rowOff>109855</xdr:rowOff>
    </xdr:to>
    <xdr:cxnSp macro="">
      <xdr:nvCxnSpPr>
        <xdr:cNvPr id="291" name="直線コネクタ 290"/>
        <xdr:cNvCxnSpPr/>
      </xdr:nvCxnSpPr>
      <xdr:spPr>
        <a:xfrm flipV="1">
          <a:off x="7861300" y="62731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164465</xdr:rowOff>
    </xdr:to>
    <xdr:sp macro="" textlink="">
      <xdr:nvSpPr>
        <xdr:cNvPr id="292" name="フローチャート: 判断 291"/>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155575</xdr:rowOff>
    </xdr:from>
    <xdr:ext cx="378460" cy="251460"/>
    <xdr:sp macro="" textlink="">
      <xdr:nvSpPr>
        <xdr:cNvPr id="293" name="テキスト ボックス 292"/>
        <xdr:cNvSpPr txBox="1"/>
      </xdr:nvSpPr>
      <xdr:spPr>
        <a:xfrm>
          <a:off x="8561070" y="63277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109855</xdr:rowOff>
    </xdr:from>
    <xdr:to>
      <xdr:col>41</xdr:col>
      <xdr:colOff>50800</xdr:colOff>
      <xdr:row>37</xdr:row>
      <xdr:rowOff>34290</xdr:rowOff>
    </xdr:to>
    <xdr:cxnSp macro="">
      <xdr:nvCxnSpPr>
        <xdr:cNvPr id="294" name="直線コネクタ 293"/>
        <xdr:cNvCxnSpPr/>
      </xdr:nvCxnSpPr>
      <xdr:spPr>
        <a:xfrm flipV="1">
          <a:off x="6972300" y="62820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295" name="フローチャート: 判断 294"/>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170180</xdr:rowOff>
    </xdr:from>
    <xdr:ext cx="378460" cy="259080"/>
    <xdr:sp macro="" textlink="">
      <xdr:nvSpPr>
        <xdr:cNvPr id="296" name="テキスト ボックス 295"/>
        <xdr:cNvSpPr txBox="1"/>
      </xdr:nvSpPr>
      <xdr:spPr>
        <a:xfrm>
          <a:off x="7672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297" name="フローチャート: 判断 296"/>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114935</xdr:rowOff>
    </xdr:from>
    <xdr:ext cx="378460" cy="259080"/>
    <xdr:sp macro="" textlink="">
      <xdr:nvSpPr>
        <xdr:cNvPr id="298" name="テキスト ボックス 297"/>
        <xdr:cNvSpPr txBox="1"/>
      </xdr:nvSpPr>
      <xdr:spPr>
        <a:xfrm>
          <a:off x="6783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106045</xdr:rowOff>
    </xdr:from>
    <xdr:to>
      <xdr:col>55</xdr:col>
      <xdr:colOff>50800</xdr:colOff>
      <xdr:row>36</xdr:row>
      <xdr:rowOff>36195</xdr:rowOff>
    </xdr:to>
    <xdr:sp macro="" textlink="">
      <xdr:nvSpPr>
        <xdr:cNvPr id="304" name="楕円 303"/>
        <xdr:cNvSpPr/>
      </xdr:nvSpPr>
      <xdr:spPr>
        <a:xfrm>
          <a:off x="10426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128905</xdr:rowOff>
    </xdr:from>
    <xdr:ext cx="469900" cy="259080"/>
    <xdr:sp macro="" textlink="">
      <xdr:nvSpPr>
        <xdr:cNvPr id="305" name="労働費該当値テキスト"/>
        <xdr:cNvSpPr txBox="1"/>
      </xdr:nvSpPr>
      <xdr:spPr>
        <a:xfrm>
          <a:off x="10528300" y="595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55245</xdr:rowOff>
    </xdr:from>
    <xdr:to>
      <xdr:col>50</xdr:col>
      <xdr:colOff>165100</xdr:colOff>
      <xdr:row>36</xdr:row>
      <xdr:rowOff>156845</xdr:rowOff>
    </xdr:to>
    <xdr:sp macro="" textlink="">
      <xdr:nvSpPr>
        <xdr:cNvPr id="306" name="楕円 305"/>
        <xdr:cNvSpPr/>
      </xdr:nvSpPr>
      <xdr:spPr>
        <a:xfrm>
          <a:off x="9588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1905</xdr:rowOff>
    </xdr:from>
    <xdr:ext cx="378460" cy="259080"/>
    <xdr:sp macro="" textlink="">
      <xdr:nvSpPr>
        <xdr:cNvPr id="307" name="テキスト ボックス 306"/>
        <xdr:cNvSpPr txBox="1"/>
      </xdr:nvSpPr>
      <xdr:spPr>
        <a:xfrm>
          <a:off x="9450070" y="6002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50165</xdr:rowOff>
    </xdr:from>
    <xdr:to>
      <xdr:col>46</xdr:col>
      <xdr:colOff>38100</xdr:colOff>
      <xdr:row>36</xdr:row>
      <xdr:rowOff>151765</xdr:rowOff>
    </xdr:to>
    <xdr:sp macro="" textlink="">
      <xdr:nvSpPr>
        <xdr:cNvPr id="308" name="楕円 307"/>
        <xdr:cNvSpPr/>
      </xdr:nvSpPr>
      <xdr:spPr>
        <a:xfrm>
          <a:off x="869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168275</xdr:rowOff>
    </xdr:from>
    <xdr:ext cx="378460" cy="251460"/>
    <xdr:sp macro="" textlink="">
      <xdr:nvSpPr>
        <xdr:cNvPr id="309" name="テキスト ボックス 308"/>
        <xdr:cNvSpPr txBox="1"/>
      </xdr:nvSpPr>
      <xdr:spPr>
        <a:xfrm>
          <a:off x="8561070" y="59975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59055</xdr:rowOff>
    </xdr:from>
    <xdr:to>
      <xdr:col>41</xdr:col>
      <xdr:colOff>101600</xdr:colOff>
      <xdr:row>36</xdr:row>
      <xdr:rowOff>160655</xdr:rowOff>
    </xdr:to>
    <xdr:sp macro="" textlink="">
      <xdr:nvSpPr>
        <xdr:cNvPr id="310" name="楕円 309"/>
        <xdr:cNvSpPr/>
      </xdr:nvSpPr>
      <xdr:spPr>
        <a:xfrm>
          <a:off x="7810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151765</xdr:rowOff>
    </xdr:from>
    <xdr:ext cx="378460" cy="259080"/>
    <xdr:sp macro="" textlink="">
      <xdr:nvSpPr>
        <xdr:cNvPr id="311" name="テキスト ボックス 310"/>
        <xdr:cNvSpPr txBox="1"/>
      </xdr:nvSpPr>
      <xdr:spPr>
        <a:xfrm>
          <a:off x="7672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154940</xdr:rowOff>
    </xdr:from>
    <xdr:to>
      <xdr:col>36</xdr:col>
      <xdr:colOff>165100</xdr:colOff>
      <xdr:row>37</xdr:row>
      <xdr:rowOff>85090</xdr:rowOff>
    </xdr:to>
    <xdr:sp macro="" textlink="">
      <xdr:nvSpPr>
        <xdr:cNvPr id="312" name="楕円 311"/>
        <xdr:cNvSpPr/>
      </xdr:nvSpPr>
      <xdr:spPr>
        <a:xfrm>
          <a:off x="692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76200</xdr:rowOff>
    </xdr:from>
    <xdr:ext cx="378460" cy="251460"/>
    <xdr:sp macro="" textlink="">
      <xdr:nvSpPr>
        <xdr:cNvPr id="313" name="テキスト ボックス 312"/>
        <xdr:cNvSpPr txBox="1"/>
      </xdr:nvSpPr>
      <xdr:spPr>
        <a:xfrm>
          <a:off x="6783070" y="64198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2" name="テキスト ボックス 32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25" name="テキスト ボックス 324"/>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1460"/>
    <xdr:sp macro="" textlink="">
      <xdr:nvSpPr>
        <xdr:cNvPr id="327" name="テキスト ボックス 326"/>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1460"/>
    <xdr:sp macro="" textlink="">
      <xdr:nvSpPr>
        <xdr:cNvPr id="329" name="テキスト ボックス 328"/>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1460"/>
    <xdr:sp macro="" textlink="">
      <xdr:nvSpPr>
        <xdr:cNvPr id="331" name="テキスト ボックス 330"/>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1460"/>
    <xdr:sp macro="" textlink="">
      <xdr:nvSpPr>
        <xdr:cNvPr id="333" name="テキスト ボックス 332"/>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58</xdr:row>
      <xdr:rowOff>137795</xdr:rowOff>
    </xdr:to>
    <xdr:cxnSp macro="">
      <xdr:nvCxnSpPr>
        <xdr:cNvPr id="335" name="直線コネクタ 334"/>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36"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37" name="直線コネクタ 336"/>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534670" cy="259080"/>
    <xdr:sp macro="" textlink="">
      <xdr:nvSpPr>
        <xdr:cNvPr id="338"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39" name="直線コネクタ 338"/>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23495</xdr:rowOff>
    </xdr:from>
    <xdr:to>
      <xdr:col>55</xdr:col>
      <xdr:colOff>0</xdr:colOff>
      <xdr:row>58</xdr:row>
      <xdr:rowOff>33655</xdr:rowOff>
    </xdr:to>
    <xdr:cxnSp macro="">
      <xdr:nvCxnSpPr>
        <xdr:cNvPr id="340" name="直線コネクタ 339"/>
        <xdr:cNvCxnSpPr/>
      </xdr:nvCxnSpPr>
      <xdr:spPr>
        <a:xfrm flipV="1">
          <a:off x="9639300" y="99675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89535</xdr:rowOff>
    </xdr:from>
    <xdr:ext cx="469900" cy="251460"/>
    <xdr:sp macro="" textlink="">
      <xdr:nvSpPr>
        <xdr:cNvPr id="341" name="農林水産業費平均値テキスト"/>
        <xdr:cNvSpPr txBox="1"/>
      </xdr:nvSpPr>
      <xdr:spPr>
        <a:xfrm>
          <a:off x="10528300" y="969073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168275</xdr:rowOff>
    </xdr:to>
    <xdr:sp macro="" textlink="">
      <xdr:nvSpPr>
        <xdr:cNvPr id="342" name="フローチャート: 判断 341"/>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33655</xdr:rowOff>
    </xdr:from>
    <xdr:to>
      <xdr:col>50</xdr:col>
      <xdr:colOff>114300</xdr:colOff>
      <xdr:row>58</xdr:row>
      <xdr:rowOff>43180</xdr:rowOff>
    </xdr:to>
    <xdr:cxnSp macro="">
      <xdr:nvCxnSpPr>
        <xdr:cNvPr id="343" name="直線コネクタ 342"/>
        <xdr:cNvCxnSpPr/>
      </xdr:nvCxnSpPr>
      <xdr:spPr>
        <a:xfrm flipV="1">
          <a:off x="8750300" y="997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66040</xdr:rowOff>
    </xdr:from>
    <xdr:to>
      <xdr:col>50</xdr:col>
      <xdr:colOff>165100</xdr:colOff>
      <xdr:row>57</xdr:row>
      <xdr:rowOff>167640</xdr:rowOff>
    </xdr:to>
    <xdr:sp macro="" textlink="">
      <xdr:nvSpPr>
        <xdr:cNvPr id="344" name="フローチャート: 判断 343"/>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12700</xdr:rowOff>
    </xdr:from>
    <xdr:ext cx="462280" cy="259080"/>
    <xdr:sp macro="" textlink="">
      <xdr:nvSpPr>
        <xdr:cNvPr id="345" name="テキスト ボックス 344"/>
        <xdr:cNvSpPr txBox="1"/>
      </xdr:nvSpPr>
      <xdr:spPr>
        <a:xfrm>
          <a:off x="9404350" y="9613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37465</xdr:rowOff>
    </xdr:from>
    <xdr:to>
      <xdr:col>45</xdr:col>
      <xdr:colOff>177800</xdr:colOff>
      <xdr:row>58</xdr:row>
      <xdr:rowOff>43180</xdr:rowOff>
    </xdr:to>
    <xdr:cxnSp macro="">
      <xdr:nvCxnSpPr>
        <xdr:cNvPr id="346" name="直線コネクタ 345"/>
        <xdr:cNvCxnSpPr/>
      </xdr:nvCxnSpPr>
      <xdr:spPr>
        <a:xfrm>
          <a:off x="7861300" y="9981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80645</xdr:rowOff>
    </xdr:from>
    <xdr:to>
      <xdr:col>46</xdr:col>
      <xdr:colOff>38100</xdr:colOff>
      <xdr:row>58</xdr:row>
      <xdr:rowOff>10795</xdr:rowOff>
    </xdr:to>
    <xdr:sp macro="" textlink="">
      <xdr:nvSpPr>
        <xdr:cNvPr id="347" name="フローチャート: 判断 346"/>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27305</xdr:rowOff>
    </xdr:from>
    <xdr:ext cx="462280" cy="259080"/>
    <xdr:sp macro="" textlink="">
      <xdr:nvSpPr>
        <xdr:cNvPr id="348" name="テキスト ボックス 347"/>
        <xdr:cNvSpPr txBox="1"/>
      </xdr:nvSpPr>
      <xdr:spPr>
        <a:xfrm>
          <a:off x="8515350" y="96285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37465</xdr:rowOff>
    </xdr:from>
    <xdr:to>
      <xdr:col>41</xdr:col>
      <xdr:colOff>50800</xdr:colOff>
      <xdr:row>58</xdr:row>
      <xdr:rowOff>40640</xdr:rowOff>
    </xdr:to>
    <xdr:cxnSp macro="">
      <xdr:nvCxnSpPr>
        <xdr:cNvPr id="349" name="直線コネクタ 348"/>
        <xdr:cNvCxnSpPr/>
      </xdr:nvCxnSpPr>
      <xdr:spPr>
        <a:xfrm flipV="1">
          <a:off x="6972300" y="9981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8890</xdr:rowOff>
    </xdr:to>
    <xdr:sp macro="" textlink="">
      <xdr:nvSpPr>
        <xdr:cNvPr id="350" name="フローチャート: 判断 349"/>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25400</xdr:rowOff>
    </xdr:from>
    <xdr:ext cx="462280" cy="259080"/>
    <xdr:sp macro="" textlink="">
      <xdr:nvSpPr>
        <xdr:cNvPr id="351" name="テキスト ボックス 350"/>
        <xdr:cNvSpPr txBox="1"/>
      </xdr:nvSpPr>
      <xdr:spPr>
        <a:xfrm>
          <a:off x="7626350" y="9626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2" name="フローチャート: 判断 351"/>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5080</xdr:rowOff>
    </xdr:from>
    <xdr:ext cx="462280" cy="259080"/>
    <xdr:sp macro="" textlink="">
      <xdr:nvSpPr>
        <xdr:cNvPr id="353" name="テキスト ボックス 352"/>
        <xdr:cNvSpPr txBox="1"/>
      </xdr:nvSpPr>
      <xdr:spPr>
        <a:xfrm>
          <a:off x="6737350" y="96062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144145</xdr:rowOff>
    </xdr:from>
    <xdr:to>
      <xdr:col>55</xdr:col>
      <xdr:colOff>50800</xdr:colOff>
      <xdr:row>58</xdr:row>
      <xdr:rowOff>74930</xdr:rowOff>
    </xdr:to>
    <xdr:sp macro="" textlink="">
      <xdr:nvSpPr>
        <xdr:cNvPr id="359" name="楕円 358"/>
        <xdr:cNvSpPr/>
      </xdr:nvSpPr>
      <xdr:spPr>
        <a:xfrm>
          <a:off x="10426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59055</xdr:rowOff>
    </xdr:from>
    <xdr:ext cx="469900" cy="259080"/>
    <xdr:sp macro="" textlink="">
      <xdr:nvSpPr>
        <xdr:cNvPr id="360" name="農林水産業費該当値テキスト"/>
        <xdr:cNvSpPr txBox="1"/>
      </xdr:nvSpPr>
      <xdr:spPr>
        <a:xfrm>
          <a:off x="10528300" y="9831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154940</xdr:rowOff>
    </xdr:from>
    <xdr:to>
      <xdr:col>50</xdr:col>
      <xdr:colOff>165100</xdr:colOff>
      <xdr:row>58</xdr:row>
      <xdr:rowOff>84455</xdr:rowOff>
    </xdr:to>
    <xdr:sp macro="" textlink="">
      <xdr:nvSpPr>
        <xdr:cNvPr id="361" name="楕円 360"/>
        <xdr:cNvSpPr/>
      </xdr:nvSpPr>
      <xdr:spPr>
        <a:xfrm>
          <a:off x="958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75565</xdr:rowOff>
    </xdr:from>
    <xdr:ext cx="462280" cy="251460"/>
    <xdr:sp macro="" textlink="">
      <xdr:nvSpPr>
        <xdr:cNvPr id="362" name="テキスト ボックス 361"/>
        <xdr:cNvSpPr txBox="1"/>
      </xdr:nvSpPr>
      <xdr:spPr>
        <a:xfrm>
          <a:off x="9404350" y="10019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163830</xdr:rowOff>
    </xdr:from>
    <xdr:to>
      <xdr:col>46</xdr:col>
      <xdr:colOff>38100</xdr:colOff>
      <xdr:row>58</xdr:row>
      <xdr:rowOff>93980</xdr:rowOff>
    </xdr:to>
    <xdr:sp macro="" textlink="">
      <xdr:nvSpPr>
        <xdr:cNvPr id="363" name="楕円 362"/>
        <xdr:cNvSpPr/>
      </xdr:nvSpPr>
      <xdr:spPr>
        <a:xfrm>
          <a:off x="869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85090</xdr:rowOff>
    </xdr:from>
    <xdr:ext cx="462280" cy="259080"/>
    <xdr:sp macro="" textlink="">
      <xdr:nvSpPr>
        <xdr:cNvPr id="364" name="テキスト ボックス 363"/>
        <xdr:cNvSpPr txBox="1"/>
      </xdr:nvSpPr>
      <xdr:spPr>
        <a:xfrm>
          <a:off x="8515350" y="100291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158115</xdr:rowOff>
    </xdr:from>
    <xdr:to>
      <xdr:col>41</xdr:col>
      <xdr:colOff>101600</xdr:colOff>
      <xdr:row>58</xdr:row>
      <xdr:rowOff>88265</xdr:rowOff>
    </xdr:to>
    <xdr:sp macro="" textlink="">
      <xdr:nvSpPr>
        <xdr:cNvPr id="365" name="楕円 364"/>
        <xdr:cNvSpPr/>
      </xdr:nvSpPr>
      <xdr:spPr>
        <a:xfrm>
          <a:off x="7810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79375</xdr:rowOff>
    </xdr:from>
    <xdr:ext cx="462280" cy="258445"/>
    <xdr:sp macro="" textlink="">
      <xdr:nvSpPr>
        <xdr:cNvPr id="366" name="テキスト ボックス 365"/>
        <xdr:cNvSpPr txBox="1"/>
      </xdr:nvSpPr>
      <xdr:spPr>
        <a:xfrm>
          <a:off x="7626350" y="100234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161290</xdr:rowOff>
    </xdr:from>
    <xdr:to>
      <xdr:col>36</xdr:col>
      <xdr:colOff>165100</xdr:colOff>
      <xdr:row>58</xdr:row>
      <xdr:rowOff>91440</xdr:rowOff>
    </xdr:to>
    <xdr:sp macro="" textlink="">
      <xdr:nvSpPr>
        <xdr:cNvPr id="367" name="楕円 366"/>
        <xdr:cNvSpPr/>
      </xdr:nvSpPr>
      <xdr:spPr>
        <a:xfrm>
          <a:off x="6921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82550</xdr:rowOff>
    </xdr:from>
    <xdr:ext cx="462280" cy="259080"/>
    <xdr:sp macro="" textlink="">
      <xdr:nvSpPr>
        <xdr:cNvPr id="368" name="テキスト ボックス 367"/>
        <xdr:cNvSpPr txBox="1"/>
      </xdr:nvSpPr>
      <xdr:spPr>
        <a:xfrm>
          <a:off x="6737350" y="10026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77" name="テキスト ボックス 376"/>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0" name="テキスト ボックス 379"/>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82" name="テキスト ボックス 381"/>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86" name="テキスト ボックス 385"/>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010" cy="259080"/>
    <xdr:sp macro="" textlink="">
      <xdr:nvSpPr>
        <xdr:cNvPr id="390" name="テキスト ボックス 389"/>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2" name="テキスト ボックス 391"/>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85090</xdr:rowOff>
    </xdr:to>
    <xdr:cxnSp macro="">
      <xdr:nvCxnSpPr>
        <xdr:cNvPr id="394" name="直線コネクタ 393"/>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51460"/>
    <xdr:sp macro="" textlink="">
      <xdr:nvSpPr>
        <xdr:cNvPr id="395" name="商工費最小値テキスト"/>
        <xdr:cNvSpPr txBox="1"/>
      </xdr:nvSpPr>
      <xdr:spPr>
        <a:xfrm>
          <a:off x="10528300" y="136334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396" name="直線コネクタ 395"/>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1460"/>
    <xdr:sp macro="" textlink="">
      <xdr:nvSpPr>
        <xdr:cNvPr id="397" name="商工費最大値テキスト"/>
        <xdr:cNvSpPr txBox="1"/>
      </xdr:nvSpPr>
      <xdr:spPr>
        <a:xfrm>
          <a:off x="10528300" y="11965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8" name="直線コネクタ 397"/>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38100</xdr:rowOff>
    </xdr:from>
    <xdr:to>
      <xdr:col>55</xdr:col>
      <xdr:colOff>0</xdr:colOff>
      <xdr:row>79</xdr:row>
      <xdr:rowOff>38100</xdr:rowOff>
    </xdr:to>
    <xdr:cxnSp macro="">
      <xdr:nvCxnSpPr>
        <xdr:cNvPr id="399" name="直線コネクタ 398"/>
        <xdr:cNvCxnSpPr/>
      </xdr:nvCxnSpPr>
      <xdr:spPr>
        <a:xfrm>
          <a:off x="9639300" y="1341120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31750</xdr:rowOff>
    </xdr:from>
    <xdr:ext cx="534670" cy="251460"/>
    <xdr:sp macro="" textlink="">
      <xdr:nvSpPr>
        <xdr:cNvPr id="400" name="商工費平均値テキスト"/>
        <xdr:cNvSpPr txBox="1"/>
      </xdr:nvSpPr>
      <xdr:spPr>
        <a:xfrm>
          <a:off x="10528300" y="132334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401" name="フローチャート: 判断 400"/>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79</xdr:row>
      <xdr:rowOff>6985</xdr:rowOff>
    </xdr:to>
    <xdr:cxnSp macro="">
      <xdr:nvCxnSpPr>
        <xdr:cNvPr id="402" name="直線コネクタ 401"/>
        <xdr:cNvCxnSpPr/>
      </xdr:nvCxnSpPr>
      <xdr:spPr>
        <a:xfrm flipV="1">
          <a:off x="8750300" y="13411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168275</xdr:rowOff>
    </xdr:from>
    <xdr:to>
      <xdr:col>50</xdr:col>
      <xdr:colOff>165100</xdr:colOff>
      <xdr:row>78</xdr:row>
      <xdr:rowOff>98425</xdr:rowOff>
    </xdr:to>
    <xdr:sp macro="" textlink="">
      <xdr:nvSpPr>
        <xdr:cNvPr id="403" name="フローチャート: 判断 402"/>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89535</xdr:rowOff>
    </xdr:from>
    <xdr:ext cx="527050" cy="251460"/>
    <xdr:sp macro="" textlink="">
      <xdr:nvSpPr>
        <xdr:cNvPr id="404" name="テキスト ボックス 403"/>
        <xdr:cNvSpPr txBox="1"/>
      </xdr:nvSpPr>
      <xdr:spPr>
        <a:xfrm>
          <a:off x="9371965" y="13462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6985</xdr:rowOff>
    </xdr:from>
    <xdr:to>
      <xdr:col>45</xdr:col>
      <xdr:colOff>177800</xdr:colOff>
      <xdr:row>79</xdr:row>
      <xdr:rowOff>50800</xdr:rowOff>
    </xdr:to>
    <xdr:cxnSp macro="">
      <xdr:nvCxnSpPr>
        <xdr:cNvPr id="405" name="直線コネクタ 404"/>
        <xdr:cNvCxnSpPr/>
      </xdr:nvCxnSpPr>
      <xdr:spPr>
        <a:xfrm flipV="1">
          <a:off x="7861300" y="135515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104775</xdr:rowOff>
    </xdr:from>
    <xdr:to>
      <xdr:col>46</xdr:col>
      <xdr:colOff>38100</xdr:colOff>
      <xdr:row>79</xdr:row>
      <xdr:rowOff>34925</xdr:rowOff>
    </xdr:to>
    <xdr:sp macro="" textlink="">
      <xdr:nvSpPr>
        <xdr:cNvPr id="406" name="フローチャート: 判断 405"/>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52070</xdr:rowOff>
    </xdr:from>
    <xdr:ext cx="462280" cy="251460"/>
    <xdr:sp macro="" textlink="">
      <xdr:nvSpPr>
        <xdr:cNvPr id="407" name="テキスト ボックス 406"/>
        <xdr:cNvSpPr txBox="1"/>
      </xdr:nvSpPr>
      <xdr:spPr>
        <a:xfrm>
          <a:off x="8515350" y="132537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42545</xdr:rowOff>
    </xdr:from>
    <xdr:to>
      <xdr:col>41</xdr:col>
      <xdr:colOff>50800</xdr:colOff>
      <xdr:row>79</xdr:row>
      <xdr:rowOff>50800</xdr:rowOff>
    </xdr:to>
    <xdr:cxnSp macro="">
      <xdr:nvCxnSpPr>
        <xdr:cNvPr id="408" name="直線コネクタ 407"/>
        <xdr:cNvCxnSpPr/>
      </xdr:nvCxnSpPr>
      <xdr:spPr>
        <a:xfrm>
          <a:off x="6972300" y="13587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110490</xdr:rowOff>
    </xdr:from>
    <xdr:to>
      <xdr:col>41</xdr:col>
      <xdr:colOff>101600</xdr:colOff>
      <xdr:row>79</xdr:row>
      <xdr:rowOff>40640</xdr:rowOff>
    </xdr:to>
    <xdr:sp macro="" textlink="">
      <xdr:nvSpPr>
        <xdr:cNvPr id="409" name="フローチャート: 判断 408"/>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57150</xdr:rowOff>
    </xdr:from>
    <xdr:ext cx="462280" cy="259080"/>
    <xdr:sp macro="" textlink="">
      <xdr:nvSpPr>
        <xdr:cNvPr id="410" name="テキスト ボックス 409"/>
        <xdr:cNvSpPr txBox="1"/>
      </xdr:nvSpPr>
      <xdr:spPr>
        <a:xfrm>
          <a:off x="7626350" y="13258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11" name="フローチャート: 判断 410"/>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41910</xdr:rowOff>
    </xdr:from>
    <xdr:ext cx="462280" cy="251460"/>
    <xdr:sp macro="" textlink="">
      <xdr:nvSpPr>
        <xdr:cNvPr id="412" name="テキスト ボックス 411"/>
        <xdr:cNvSpPr txBox="1"/>
      </xdr:nvSpPr>
      <xdr:spPr>
        <a:xfrm>
          <a:off x="6737350" y="132435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158750</xdr:rowOff>
    </xdr:from>
    <xdr:to>
      <xdr:col>55</xdr:col>
      <xdr:colOff>50800</xdr:colOff>
      <xdr:row>79</xdr:row>
      <xdr:rowOff>88900</xdr:rowOff>
    </xdr:to>
    <xdr:sp macro="" textlink="">
      <xdr:nvSpPr>
        <xdr:cNvPr id="418" name="楕円 417"/>
        <xdr:cNvSpPr/>
      </xdr:nvSpPr>
      <xdr:spPr>
        <a:xfrm>
          <a:off x="10426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73660</xdr:rowOff>
    </xdr:from>
    <xdr:ext cx="469900" cy="259080"/>
    <xdr:sp macro="" textlink="">
      <xdr:nvSpPr>
        <xdr:cNvPr id="419" name="商工費該当値テキスト"/>
        <xdr:cNvSpPr txBox="1"/>
      </xdr:nvSpPr>
      <xdr:spPr>
        <a:xfrm>
          <a:off x="105283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420" name="楕円 419"/>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105410</xdr:rowOff>
    </xdr:from>
    <xdr:ext cx="527050" cy="259080"/>
    <xdr:sp macro="" textlink="">
      <xdr:nvSpPr>
        <xdr:cNvPr id="421" name="テキスト ボックス 420"/>
        <xdr:cNvSpPr txBox="1"/>
      </xdr:nvSpPr>
      <xdr:spPr>
        <a:xfrm>
          <a:off x="9371965" y="13135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127635</xdr:rowOff>
    </xdr:from>
    <xdr:to>
      <xdr:col>46</xdr:col>
      <xdr:colOff>38100</xdr:colOff>
      <xdr:row>79</xdr:row>
      <xdr:rowOff>57785</xdr:rowOff>
    </xdr:to>
    <xdr:sp macro="" textlink="">
      <xdr:nvSpPr>
        <xdr:cNvPr id="422" name="楕円 421"/>
        <xdr:cNvSpPr/>
      </xdr:nvSpPr>
      <xdr:spPr>
        <a:xfrm>
          <a:off x="8699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48895</xdr:rowOff>
    </xdr:from>
    <xdr:ext cx="462280" cy="259080"/>
    <xdr:sp macro="" textlink="">
      <xdr:nvSpPr>
        <xdr:cNvPr id="423" name="テキスト ボックス 422"/>
        <xdr:cNvSpPr txBox="1"/>
      </xdr:nvSpPr>
      <xdr:spPr>
        <a:xfrm>
          <a:off x="8515350" y="13593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0</xdr:rowOff>
    </xdr:from>
    <xdr:to>
      <xdr:col>41</xdr:col>
      <xdr:colOff>101600</xdr:colOff>
      <xdr:row>79</xdr:row>
      <xdr:rowOff>101600</xdr:rowOff>
    </xdr:to>
    <xdr:sp macro="" textlink="">
      <xdr:nvSpPr>
        <xdr:cNvPr id="424" name="楕円 423"/>
        <xdr:cNvSpPr/>
      </xdr:nvSpPr>
      <xdr:spPr>
        <a:xfrm>
          <a:off x="7810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92710</xdr:rowOff>
    </xdr:from>
    <xdr:ext cx="462280" cy="259080"/>
    <xdr:sp macro="" textlink="">
      <xdr:nvSpPr>
        <xdr:cNvPr id="425" name="テキスト ボックス 424"/>
        <xdr:cNvSpPr txBox="1"/>
      </xdr:nvSpPr>
      <xdr:spPr>
        <a:xfrm>
          <a:off x="7626350" y="13637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163195</xdr:rowOff>
    </xdr:from>
    <xdr:to>
      <xdr:col>36</xdr:col>
      <xdr:colOff>165100</xdr:colOff>
      <xdr:row>79</xdr:row>
      <xdr:rowOff>93345</xdr:rowOff>
    </xdr:to>
    <xdr:sp macro="" textlink="">
      <xdr:nvSpPr>
        <xdr:cNvPr id="426" name="楕円 425"/>
        <xdr:cNvSpPr/>
      </xdr:nvSpPr>
      <xdr:spPr>
        <a:xfrm>
          <a:off x="692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84455</xdr:rowOff>
    </xdr:from>
    <xdr:ext cx="462280" cy="259080"/>
    <xdr:sp macro="" textlink="">
      <xdr:nvSpPr>
        <xdr:cNvPr id="427" name="テキスト ボックス 426"/>
        <xdr:cNvSpPr txBox="1"/>
      </xdr:nvSpPr>
      <xdr:spPr>
        <a:xfrm>
          <a:off x="6737350" y="136290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6" name="テキスト ボックス 435"/>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39" name="テキスト ボックス 438"/>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43" name="テキスト ボックス 442"/>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45" name="テキスト ボックス 444"/>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47" name="テキスト ボックス 446"/>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49" name="テキスト ボックス 448"/>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96520</xdr:rowOff>
    </xdr:from>
    <xdr:to>
      <xdr:col>54</xdr:col>
      <xdr:colOff>189865</xdr:colOff>
      <xdr:row>98</xdr:row>
      <xdr:rowOff>87630</xdr:rowOff>
    </xdr:to>
    <xdr:cxnSp macro="">
      <xdr:nvCxnSpPr>
        <xdr:cNvPr id="451" name="直線コネクタ 450"/>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52" name="土木費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3" name="直線コネクタ 452"/>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98805" cy="251460"/>
    <xdr:sp macro="" textlink="">
      <xdr:nvSpPr>
        <xdr:cNvPr id="454" name="土木費最大値テキスト"/>
        <xdr:cNvSpPr txBox="1"/>
      </xdr:nvSpPr>
      <xdr:spPr>
        <a:xfrm>
          <a:off x="10528300" y="15473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5" name="直線コネクタ 454"/>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2540</xdr:rowOff>
    </xdr:from>
    <xdr:to>
      <xdr:col>55</xdr:col>
      <xdr:colOff>0</xdr:colOff>
      <xdr:row>97</xdr:row>
      <xdr:rowOff>39370</xdr:rowOff>
    </xdr:to>
    <xdr:cxnSp macro="">
      <xdr:nvCxnSpPr>
        <xdr:cNvPr id="456" name="直線コネクタ 455"/>
        <xdr:cNvCxnSpPr/>
      </xdr:nvCxnSpPr>
      <xdr:spPr>
        <a:xfrm>
          <a:off x="9639300" y="166331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xdr:rowOff>
    </xdr:from>
    <xdr:ext cx="534670" cy="259080"/>
    <xdr:sp macro="" textlink="">
      <xdr:nvSpPr>
        <xdr:cNvPr id="457" name="土木費平均値テキスト"/>
        <xdr:cNvSpPr txBox="1"/>
      </xdr:nvSpPr>
      <xdr:spPr>
        <a:xfrm>
          <a:off x="10528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8" name="フローチャート: 判断 457"/>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132715</xdr:rowOff>
    </xdr:from>
    <xdr:to>
      <xdr:col>50</xdr:col>
      <xdr:colOff>114300</xdr:colOff>
      <xdr:row>97</xdr:row>
      <xdr:rowOff>2540</xdr:rowOff>
    </xdr:to>
    <xdr:cxnSp macro="">
      <xdr:nvCxnSpPr>
        <xdr:cNvPr id="459" name="直線コネクタ 458"/>
        <xdr:cNvCxnSpPr/>
      </xdr:nvCxnSpPr>
      <xdr:spPr>
        <a:xfrm>
          <a:off x="8750300" y="16591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60" name="フローチャート: 判断 459"/>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136525</xdr:rowOff>
    </xdr:from>
    <xdr:ext cx="527050" cy="258445"/>
    <xdr:sp macro="" textlink="">
      <xdr:nvSpPr>
        <xdr:cNvPr id="461" name="テキスト ボックス 460"/>
        <xdr:cNvSpPr txBox="1"/>
      </xdr:nvSpPr>
      <xdr:spPr>
        <a:xfrm>
          <a:off x="9371965" y="16767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132715</xdr:rowOff>
    </xdr:from>
    <xdr:to>
      <xdr:col>45</xdr:col>
      <xdr:colOff>177800</xdr:colOff>
      <xdr:row>97</xdr:row>
      <xdr:rowOff>33020</xdr:rowOff>
    </xdr:to>
    <xdr:cxnSp macro="">
      <xdr:nvCxnSpPr>
        <xdr:cNvPr id="462" name="直線コネクタ 461"/>
        <xdr:cNvCxnSpPr/>
      </xdr:nvCxnSpPr>
      <xdr:spPr>
        <a:xfrm flipV="1">
          <a:off x="7861300" y="165919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3" name="フローチャート: 判断 462"/>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140970</xdr:rowOff>
    </xdr:from>
    <xdr:ext cx="527050" cy="259080"/>
    <xdr:sp macro="" textlink="">
      <xdr:nvSpPr>
        <xdr:cNvPr id="464" name="テキスト ボックス 463"/>
        <xdr:cNvSpPr txBox="1"/>
      </xdr:nvSpPr>
      <xdr:spPr>
        <a:xfrm>
          <a:off x="8482965" y="16771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33020</xdr:rowOff>
    </xdr:from>
    <xdr:to>
      <xdr:col>41</xdr:col>
      <xdr:colOff>50800</xdr:colOff>
      <xdr:row>97</xdr:row>
      <xdr:rowOff>38735</xdr:rowOff>
    </xdr:to>
    <xdr:cxnSp macro="">
      <xdr:nvCxnSpPr>
        <xdr:cNvPr id="465" name="直線コネクタ 464"/>
        <xdr:cNvCxnSpPr/>
      </xdr:nvCxnSpPr>
      <xdr:spPr>
        <a:xfrm flipV="1">
          <a:off x="6972300" y="16663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6" name="フローチャート: 判断 465"/>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133350</xdr:rowOff>
    </xdr:from>
    <xdr:ext cx="527050" cy="251460"/>
    <xdr:sp macro="" textlink="">
      <xdr:nvSpPr>
        <xdr:cNvPr id="467" name="テキスト ボックス 466"/>
        <xdr:cNvSpPr txBox="1"/>
      </xdr:nvSpPr>
      <xdr:spPr>
        <a:xfrm>
          <a:off x="7593965" y="16764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8" name="フローチャート: 判断 467"/>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27050" cy="259080"/>
    <xdr:sp macro="" textlink="">
      <xdr:nvSpPr>
        <xdr:cNvPr id="469" name="テキスト ボックス 468"/>
        <xdr:cNvSpPr txBox="1"/>
      </xdr:nvSpPr>
      <xdr:spPr>
        <a:xfrm>
          <a:off x="6704965" y="16783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160020</xdr:rowOff>
    </xdr:from>
    <xdr:to>
      <xdr:col>55</xdr:col>
      <xdr:colOff>50800</xdr:colOff>
      <xdr:row>97</xdr:row>
      <xdr:rowOff>90170</xdr:rowOff>
    </xdr:to>
    <xdr:sp macro="" textlink="">
      <xdr:nvSpPr>
        <xdr:cNvPr id="475" name="楕円 474"/>
        <xdr:cNvSpPr/>
      </xdr:nvSpPr>
      <xdr:spPr>
        <a:xfrm>
          <a:off x="104267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11430</xdr:rowOff>
    </xdr:from>
    <xdr:ext cx="534670" cy="259080"/>
    <xdr:sp macro="" textlink="">
      <xdr:nvSpPr>
        <xdr:cNvPr id="476" name="土木費該当値テキスト"/>
        <xdr:cNvSpPr txBox="1"/>
      </xdr:nvSpPr>
      <xdr:spPr>
        <a:xfrm>
          <a:off x="10528300" y="1647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123190</xdr:rowOff>
    </xdr:from>
    <xdr:to>
      <xdr:col>50</xdr:col>
      <xdr:colOff>165100</xdr:colOff>
      <xdr:row>97</xdr:row>
      <xdr:rowOff>53340</xdr:rowOff>
    </xdr:to>
    <xdr:sp macro="" textlink="">
      <xdr:nvSpPr>
        <xdr:cNvPr id="477" name="楕円 476"/>
        <xdr:cNvSpPr/>
      </xdr:nvSpPr>
      <xdr:spPr>
        <a:xfrm>
          <a:off x="9588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7050" cy="259080"/>
    <xdr:sp macro="" textlink="">
      <xdr:nvSpPr>
        <xdr:cNvPr id="478" name="テキスト ボックス 477"/>
        <xdr:cNvSpPr txBox="1"/>
      </xdr:nvSpPr>
      <xdr:spPr>
        <a:xfrm>
          <a:off x="9371965" y="16357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81915</xdr:rowOff>
    </xdr:from>
    <xdr:to>
      <xdr:col>46</xdr:col>
      <xdr:colOff>38100</xdr:colOff>
      <xdr:row>97</xdr:row>
      <xdr:rowOff>12065</xdr:rowOff>
    </xdr:to>
    <xdr:sp macro="" textlink="">
      <xdr:nvSpPr>
        <xdr:cNvPr id="479" name="楕円 478"/>
        <xdr:cNvSpPr/>
      </xdr:nvSpPr>
      <xdr:spPr>
        <a:xfrm>
          <a:off x="8699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7050" cy="251460"/>
    <xdr:sp macro="" textlink="">
      <xdr:nvSpPr>
        <xdr:cNvPr id="480" name="テキスト ボックス 479"/>
        <xdr:cNvSpPr txBox="1"/>
      </xdr:nvSpPr>
      <xdr:spPr>
        <a:xfrm>
          <a:off x="8482965" y="16316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153670</xdr:rowOff>
    </xdr:from>
    <xdr:to>
      <xdr:col>41</xdr:col>
      <xdr:colOff>101600</xdr:colOff>
      <xdr:row>97</xdr:row>
      <xdr:rowOff>83820</xdr:rowOff>
    </xdr:to>
    <xdr:sp macro="" textlink="">
      <xdr:nvSpPr>
        <xdr:cNvPr id="481" name="楕円 480"/>
        <xdr:cNvSpPr/>
      </xdr:nvSpPr>
      <xdr:spPr>
        <a:xfrm>
          <a:off x="7810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100330</xdr:rowOff>
    </xdr:from>
    <xdr:ext cx="527050" cy="251460"/>
    <xdr:sp macro="" textlink="">
      <xdr:nvSpPr>
        <xdr:cNvPr id="482" name="テキスト ボックス 481"/>
        <xdr:cNvSpPr txBox="1"/>
      </xdr:nvSpPr>
      <xdr:spPr>
        <a:xfrm>
          <a:off x="7593965" y="163880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159385</xdr:rowOff>
    </xdr:from>
    <xdr:to>
      <xdr:col>36</xdr:col>
      <xdr:colOff>165100</xdr:colOff>
      <xdr:row>97</xdr:row>
      <xdr:rowOff>89535</xdr:rowOff>
    </xdr:to>
    <xdr:sp macro="" textlink="">
      <xdr:nvSpPr>
        <xdr:cNvPr id="483" name="楕円 482"/>
        <xdr:cNvSpPr/>
      </xdr:nvSpPr>
      <xdr:spPr>
        <a:xfrm>
          <a:off x="6921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106045</xdr:rowOff>
    </xdr:from>
    <xdr:ext cx="527050" cy="259080"/>
    <xdr:sp macro="" textlink="">
      <xdr:nvSpPr>
        <xdr:cNvPr id="484" name="テキスト ボックス 483"/>
        <xdr:cNvSpPr txBox="1"/>
      </xdr:nvSpPr>
      <xdr:spPr>
        <a:xfrm>
          <a:off x="6704965" y="163937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3" name="テキスト ボックス 492"/>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9740" cy="251460"/>
    <xdr:sp macro="" textlink="">
      <xdr:nvSpPr>
        <xdr:cNvPr id="495" name="テキスト ボックス 494"/>
        <xdr:cNvSpPr txBox="1"/>
      </xdr:nvSpPr>
      <xdr:spPr>
        <a:xfrm>
          <a:off x="11978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9740" cy="259080"/>
    <xdr:sp macro="" textlink="">
      <xdr:nvSpPr>
        <xdr:cNvPr id="497" name="テキスト ボックス 496"/>
        <xdr:cNvSpPr txBox="1"/>
      </xdr:nvSpPr>
      <xdr:spPr>
        <a:xfrm>
          <a:off x="11978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1" name="テキスト ボックス 500"/>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7" name="テキスト ボックス 506"/>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70485</xdr:rowOff>
    </xdr:to>
    <xdr:cxnSp macro="">
      <xdr:nvCxnSpPr>
        <xdr:cNvPr id="509" name="直線コネクタ 508"/>
        <xdr:cNvCxnSpPr/>
      </xdr:nvCxnSpPr>
      <xdr:spPr>
        <a:xfrm flipV="1">
          <a:off x="16317595" y="5104130"/>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1460"/>
    <xdr:sp macro="" textlink="">
      <xdr:nvSpPr>
        <xdr:cNvPr id="510"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70485</xdr:rowOff>
    </xdr:from>
    <xdr:to>
      <xdr:col>86</xdr:col>
      <xdr:colOff>25400</xdr:colOff>
      <xdr:row>39</xdr:row>
      <xdr:rowOff>70485</xdr:rowOff>
    </xdr:to>
    <xdr:cxnSp macro="">
      <xdr:nvCxnSpPr>
        <xdr:cNvPr id="511" name="直線コネクタ 510"/>
        <xdr:cNvCxnSpPr/>
      </xdr:nvCxnSpPr>
      <xdr:spPr>
        <a:xfrm>
          <a:off x="16230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2"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3" name="直線コネクタ 512"/>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83820</xdr:rowOff>
    </xdr:from>
    <xdr:to>
      <xdr:col>85</xdr:col>
      <xdr:colOff>127000</xdr:colOff>
      <xdr:row>33</xdr:row>
      <xdr:rowOff>138430</xdr:rowOff>
    </xdr:to>
    <xdr:cxnSp macro="">
      <xdr:nvCxnSpPr>
        <xdr:cNvPr id="514" name="直線コネクタ 513"/>
        <xdr:cNvCxnSpPr/>
      </xdr:nvCxnSpPr>
      <xdr:spPr>
        <a:xfrm>
          <a:off x="15481300" y="57416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53340</xdr:rowOff>
    </xdr:from>
    <xdr:ext cx="534670" cy="251460"/>
    <xdr:sp macro="" textlink="">
      <xdr:nvSpPr>
        <xdr:cNvPr id="515" name="消防費平均値テキスト"/>
        <xdr:cNvSpPr txBox="1"/>
      </xdr:nvSpPr>
      <xdr:spPr>
        <a:xfrm>
          <a:off x="16370300" y="6054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16" name="フローチャート: 判断 515"/>
        <xdr:cNvSpPr/>
      </xdr:nvSpPr>
      <xdr:spPr>
        <a:xfrm>
          <a:off x="16268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66040</xdr:rowOff>
    </xdr:from>
    <xdr:to>
      <xdr:col>81</xdr:col>
      <xdr:colOff>50800</xdr:colOff>
      <xdr:row>33</xdr:row>
      <xdr:rowOff>83820</xdr:rowOff>
    </xdr:to>
    <xdr:cxnSp macro="">
      <xdr:nvCxnSpPr>
        <xdr:cNvPr id="517" name="直線コネクタ 516"/>
        <xdr:cNvCxnSpPr/>
      </xdr:nvCxnSpPr>
      <xdr:spPr>
        <a:xfrm>
          <a:off x="14592300" y="5723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160020</xdr:rowOff>
    </xdr:from>
    <xdr:to>
      <xdr:col>81</xdr:col>
      <xdr:colOff>101600</xdr:colOff>
      <xdr:row>35</xdr:row>
      <xdr:rowOff>90170</xdr:rowOff>
    </xdr:to>
    <xdr:sp macro="" textlink="">
      <xdr:nvSpPr>
        <xdr:cNvPr id="518" name="フローチャート: 判断 517"/>
        <xdr:cNvSpPr/>
      </xdr:nvSpPr>
      <xdr:spPr>
        <a:xfrm>
          <a:off x="15430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81280</xdr:rowOff>
    </xdr:from>
    <xdr:ext cx="527050" cy="259080"/>
    <xdr:sp macro="" textlink="">
      <xdr:nvSpPr>
        <xdr:cNvPr id="519" name="テキスト ボックス 518"/>
        <xdr:cNvSpPr txBox="1"/>
      </xdr:nvSpPr>
      <xdr:spPr>
        <a:xfrm>
          <a:off x="15213965" y="6082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66040</xdr:rowOff>
    </xdr:from>
    <xdr:to>
      <xdr:col>76</xdr:col>
      <xdr:colOff>114300</xdr:colOff>
      <xdr:row>34</xdr:row>
      <xdr:rowOff>69215</xdr:rowOff>
    </xdr:to>
    <xdr:cxnSp macro="">
      <xdr:nvCxnSpPr>
        <xdr:cNvPr id="520" name="直線コネクタ 519"/>
        <xdr:cNvCxnSpPr/>
      </xdr:nvCxnSpPr>
      <xdr:spPr>
        <a:xfrm flipV="1">
          <a:off x="13703300" y="57238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116840</xdr:rowOff>
    </xdr:to>
    <xdr:sp macro="" textlink="">
      <xdr:nvSpPr>
        <xdr:cNvPr id="521" name="フローチャート: 判断 520"/>
        <xdr:cNvSpPr/>
      </xdr:nvSpPr>
      <xdr:spPr>
        <a:xfrm>
          <a:off x="14541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27050" cy="259080"/>
    <xdr:sp macro="" textlink="">
      <xdr:nvSpPr>
        <xdr:cNvPr id="522" name="テキスト ボックス 521"/>
        <xdr:cNvSpPr txBox="1"/>
      </xdr:nvSpPr>
      <xdr:spPr>
        <a:xfrm>
          <a:off x="14324965" y="6108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166370</xdr:rowOff>
    </xdr:from>
    <xdr:to>
      <xdr:col>71</xdr:col>
      <xdr:colOff>177800</xdr:colOff>
      <xdr:row>34</xdr:row>
      <xdr:rowOff>69215</xdr:rowOff>
    </xdr:to>
    <xdr:cxnSp macro="">
      <xdr:nvCxnSpPr>
        <xdr:cNvPr id="523" name="直線コネクタ 522"/>
        <xdr:cNvCxnSpPr/>
      </xdr:nvCxnSpPr>
      <xdr:spPr>
        <a:xfrm>
          <a:off x="12814300" y="58242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83820</xdr:rowOff>
    </xdr:from>
    <xdr:to>
      <xdr:col>72</xdr:col>
      <xdr:colOff>38100</xdr:colOff>
      <xdr:row>36</xdr:row>
      <xdr:rowOff>13970</xdr:rowOff>
    </xdr:to>
    <xdr:sp macro="" textlink="">
      <xdr:nvSpPr>
        <xdr:cNvPr id="524" name="フローチャート: 判断 523"/>
        <xdr:cNvSpPr/>
      </xdr:nvSpPr>
      <xdr:spPr>
        <a:xfrm>
          <a:off x="13652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xdr:rowOff>
    </xdr:from>
    <xdr:ext cx="527050" cy="259080"/>
    <xdr:sp macro="" textlink="">
      <xdr:nvSpPr>
        <xdr:cNvPr id="525" name="テキスト ボックス 524"/>
        <xdr:cNvSpPr txBox="1"/>
      </xdr:nvSpPr>
      <xdr:spPr>
        <a:xfrm>
          <a:off x="13435965" y="61772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27050" cy="251460"/>
    <xdr:sp macro="" textlink="">
      <xdr:nvSpPr>
        <xdr:cNvPr id="527" name="テキスト ボックス 526"/>
        <xdr:cNvSpPr txBox="1"/>
      </xdr:nvSpPr>
      <xdr:spPr>
        <a:xfrm>
          <a:off x="12546965" y="6189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87630</xdr:rowOff>
    </xdr:from>
    <xdr:to>
      <xdr:col>85</xdr:col>
      <xdr:colOff>177800</xdr:colOff>
      <xdr:row>34</xdr:row>
      <xdr:rowOff>17780</xdr:rowOff>
    </xdr:to>
    <xdr:sp macro="" textlink="">
      <xdr:nvSpPr>
        <xdr:cNvPr id="533" name="楕円 532"/>
        <xdr:cNvSpPr/>
      </xdr:nvSpPr>
      <xdr:spPr>
        <a:xfrm>
          <a:off x="162687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110490</xdr:rowOff>
    </xdr:from>
    <xdr:ext cx="534670" cy="251460"/>
    <xdr:sp macro="" textlink="">
      <xdr:nvSpPr>
        <xdr:cNvPr id="534" name="消防費該当値テキスト"/>
        <xdr:cNvSpPr txBox="1"/>
      </xdr:nvSpPr>
      <xdr:spPr>
        <a:xfrm>
          <a:off x="16370300" y="5596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33020</xdr:rowOff>
    </xdr:from>
    <xdr:to>
      <xdr:col>81</xdr:col>
      <xdr:colOff>101600</xdr:colOff>
      <xdr:row>33</xdr:row>
      <xdr:rowOff>134620</xdr:rowOff>
    </xdr:to>
    <xdr:sp macro="" textlink="">
      <xdr:nvSpPr>
        <xdr:cNvPr id="535" name="楕円 534"/>
        <xdr:cNvSpPr/>
      </xdr:nvSpPr>
      <xdr:spPr>
        <a:xfrm>
          <a:off x="15430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151130</xdr:rowOff>
    </xdr:from>
    <xdr:ext cx="527050" cy="259080"/>
    <xdr:sp macro="" textlink="">
      <xdr:nvSpPr>
        <xdr:cNvPr id="536" name="テキスト ボックス 535"/>
        <xdr:cNvSpPr txBox="1"/>
      </xdr:nvSpPr>
      <xdr:spPr>
        <a:xfrm>
          <a:off x="15213965" y="5466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15240</xdr:rowOff>
    </xdr:from>
    <xdr:to>
      <xdr:col>76</xdr:col>
      <xdr:colOff>165100</xdr:colOff>
      <xdr:row>33</xdr:row>
      <xdr:rowOff>116840</xdr:rowOff>
    </xdr:to>
    <xdr:sp macro="" textlink="">
      <xdr:nvSpPr>
        <xdr:cNvPr id="537" name="楕円 536"/>
        <xdr:cNvSpPr/>
      </xdr:nvSpPr>
      <xdr:spPr>
        <a:xfrm>
          <a:off x="14541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133350</xdr:rowOff>
    </xdr:from>
    <xdr:ext cx="527050" cy="251460"/>
    <xdr:sp macro="" textlink="">
      <xdr:nvSpPr>
        <xdr:cNvPr id="538" name="テキスト ボックス 537"/>
        <xdr:cNvSpPr txBox="1"/>
      </xdr:nvSpPr>
      <xdr:spPr>
        <a:xfrm>
          <a:off x="14324965" y="54483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18415</xdr:rowOff>
    </xdr:from>
    <xdr:to>
      <xdr:col>72</xdr:col>
      <xdr:colOff>38100</xdr:colOff>
      <xdr:row>34</xdr:row>
      <xdr:rowOff>120650</xdr:rowOff>
    </xdr:to>
    <xdr:sp macro="" textlink="">
      <xdr:nvSpPr>
        <xdr:cNvPr id="539" name="楕円 538"/>
        <xdr:cNvSpPr/>
      </xdr:nvSpPr>
      <xdr:spPr>
        <a:xfrm>
          <a:off x="136525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136525</xdr:rowOff>
    </xdr:from>
    <xdr:ext cx="527050" cy="258445"/>
    <xdr:sp macro="" textlink="">
      <xdr:nvSpPr>
        <xdr:cNvPr id="540" name="テキスト ボックス 539"/>
        <xdr:cNvSpPr txBox="1"/>
      </xdr:nvSpPr>
      <xdr:spPr>
        <a:xfrm>
          <a:off x="13435965" y="56229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114935</xdr:rowOff>
    </xdr:from>
    <xdr:to>
      <xdr:col>67</xdr:col>
      <xdr:colOff>101600</xdr:colOff>
      <xdr:row>34</xdr:row>
      <xdr:rowOff>45085</xdr:rowOff>
    </xdr:to>
    <xdr:sp macro="" textlink="">
      <xdr:nvSpPr>
        <xdr:cNvPr id="541" name="楕円 540"/>
        <xdr:cNvSpPr/>
      </xdr:nvSpPr>
      <xdr:spPr>
        <a:xfrm>
          <a:off x="12763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61595</xdr:rowOff>
    </xdr:from>
    <xdr:ext cx="527050" cy="259080"/>
    <xdr:sp macro="" textlink="">
      <xdr:nvSpPr>
        <xdr:cNvPr id="542" name="テキスト ボックス 541"/>
        <xdr:cNvSpPr txBox="1"/>
      </xdr:nvSpPr>
      <xdr:spPr>
        <a:xfrm>
          <a:off x="12546965" y="55479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1" name="テキスト ボックス 550"/>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53" name="テキスト ボックス 552"/>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59" name="テキスト ボックス 558"/>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1" name="テキスト ボックス 560"/>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3" name="テキスト ボックス 562"/>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5" name="テキスト ボックス 564"/>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17780</xdr:rowOff>
    </xdr:from>
    <xdr:to>
      <xdr:col>85</xdr:col>
      <xdr:colOff>126365</xdr:colOff>
      <xdr:row>58</xdr:row>
      <xdr:rowOff>85090</xdr:rowOff>
    </xdr:to>
    <xdr:cxnSp macro="">
      <xdr:nvCxnSpPr>
        <xdr:cNvPr id="567" name="直線コネクタ 566"/>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88900</xdr:rowOff>
    </xdr:from>
    <xdr:ext cx="534670" cy="251460"/>
    <xdr:sp macro="" textlink="">
      <xdr:nvSpPr>
        <xdr:cNvPr id="568" name="教育費最小値テキスト"/>
        <xdr:cNvSpPr txBox="1"/>
      </xdr:nvSpPr>
      <xdr:spPr>
        <a:xfrm>
          <a:off x="16370300" y="10033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85090</xdr:rowOff>
    </xdr:from>
    <xdr:to>
      <xdr:col>86</xdr:col>
      <xdr:colOff>25400</xdr:colOff>
      <xdr:row>58</xdr:row>
      <xdr:rowOff>85090</xdr:rowOff>
    </xdr:to>
    <xdr:cxnSp macro="">
      <xdr:nvCxnSpPr>
        <xdr:cNvPr id="569" name="直線コネクタ 568"/>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135890</xdr:rowOff>
    </xdr:from>
    <xdr:ext cx="534670" cy="259080"/>
    <xdr:sp macro="" textlink="">
      <xdr:nvSpPr>
        <xdr:cNvPr id="570" name="教育費最大値テキスト"/>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17780</xdr:rowOff>
    </xdr:from>
    <xdr:to>
      <xdr:col>86</xdr:col>
      <xdr:colOff>25400</xdr:colOff>
      <xdr:row>51</xdr:row>
      <xdr:rowOff>17780</xdr:rowOff>
    </xdr:to>
    <xdr:cxnSp macro="">
      <xdr:nvCxnSpPr>
        <xdr:cNvPr id="571" name="直線コネクタ 570"/>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94615</xdr:rowOff>
    </xdr:from>
    <xdr:to>
      <xdr:col>85</xdr:col>
      <xdr:colOff>127000</xdr:colOff>
      <xdr:row>56</xdr:row>
      <xdr:rowOff>7620</xdr:rowOff>
    </xdr:to>
    <xdr:cxnSp macro="">
      <xdr:nvCxnSpPr>
        <xdr:cNvPr id="572" name="直線コネクタ 571"/>
        <xdr:cNvCxnSpPr/>
      </xdr:nvCxnSpPr>
      <xdr:spPr>
        <a:xfrm>
          <a:off x="15481300" y="952436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8255</xdr:rowOff>
    </xdr:from>
    <xdr:ext cx="534670" cy="251460"/>
    <xdr:sp macro="" textlink="">
      <xdr:nvSpPr>
        <xdr:cNvPr id="573" name="教育費平均値テキスト"/>
        <xdr:cNvSpPr txBox="1"/>
      </xdr:nvSpPr>
      <xdr:spPr>
        <a:xfrm>
          <a:off x="16370300" y="96094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4" name="フローチャート: 判断 573"/>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94615</xdr:rowOff>
    </xdr:from>
    <xdr:to>
      <xdr:col>81</xdr:col>
      <xdr:colOff>50800</xdr:colOff>
      <xdr:row>55</xdr:row>
      <xdr:rowOff>154940</xdr:rowOff>
    </xdr:to>
    <xdr:cxnSp macro="">
      <xdr:nvCxnSpPr>
        <xdr:cNvPr id="575" name="直線コネクタ 574"/>
        <xdr:cNvCxnSpPr/>
      </xdr:nvCxnSpPr>
      <xdr:spPr>
        <a:xfrm flipV="1">
          <a:off x="14592300" y="95243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86360</xdr:rowOff>
    </xdr:from>
    <xdr:to>
      <xdr:col>81</xdr:col>
      <xdr:colOff>101600</xdr:colOff>
      <xdr:row>56</xdr:row>
      <xdr:rowOff>15875</xdr:rowOff>
    </xdr:to>
    <xdr:sp macro="" textlink="">
      <xdr:nvSpPr>
        <xdr:cNvPr id="576" name="フローチャート: 判断 575"/>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6985</xdr:rowOff>
    </xdr:from>
    <xdr:ext cx="527050" cy="251460"/>
    <xdr:sp macro="" textlink="">
      <xdr:nvSpPr>
        <xdr:cNvPr id="577" name="テキスト ボックス 576"/>
        <xdr:cNvSpPr txBox="1"/>
      </xdr:nvSpPr>
      <xdr:spPr>
        <a:xfrm>
          <a:off x="15213965" y="9608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154940</xdr:rowOff>
    </xdr:from>
    <xdr:to>
      <xdr:col>76</xdr:col>
      <xdr:colOff>114300</xdr:colOff>
      <xdr:row>56</xdr:row>
      <xdr:rowOff>132715</xdr:rowOff>
    </xdr:to>
    <xdr:cxnSp macro="">
      <xdr:nvCxnSpPr>
        <xdr:cNvPr id="578" name="直線コネクタ 577"/>
        <xdr:cNvCxnSpPr/>
      </xdr:nvCxnSpPr>
      <xdr:spPr>
        <a:xfrm flipV="1">
          <a:off x="13703300" y="958469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141605</xdr:rowOff>
    </xdr:to>
    <xdr:sp macro="" textlink="">
      <xdr:nvSpPr>
        <xdr:cNvPr id="579" name="フローチャート: 判断 578"/>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132715</xdr:rowOff>
    </xdr:from>
    <xdr:ext cx="527050" cy="251460"/>
    <xdr:sp macro="" textlink="">
      <xdr:nvSpPr>
        <xdr:cNvPr id="580" name="テキスト ボックス 579"/>
        <xdr:cNvSpPr txBox="1"/>
      </xdr:nvSpPr>
      <xdr:spPr>
        <a:xfrm>
          <a:off x="14324965" y="9733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71120</xdr:rowOff>
    </xdr:from>
    <xdr:to>
      <xdr:col>71</xdr:col>
      <xdr:colOff>177800</xdr:colOff>
      <xdr:row>56</xdr:row>
      <xdr:rowOff>132715</xdr:rowOff>
    </xdr:to>
    <xdr:cxnSp macro="">
      <xdr:nvCxnSpPr>
        <xdr:cNvPr id="581" name="直線コネクタ 580"/>
        <xdr:cNvCxnSpPr/>
      </xdr:nvCxnSpPr>
      <xdr:spPr>
        <a:xfrm>
          <a:off x="12814300" y="96723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82" name="フローチャート: 判断 581"/>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53340</xdr:rowOff>
    </xdr:from>
    <xdr:ext cx="527050" cy="251460"/>
    <xdr:sp macro="" textlink="">
      <xdr:nvSpPr>
        <xdr:cNvPr id="583" name="テキスト ボックス 582"/>
        <xdr:cNvSpPr txBox="1"/>
      </xdr:nvSpPr>
      <xdr:spPr>
        <a:xfrm>
          <a:off x="13435965" y="9825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118745</xdr:rowOff>
    </xdr:from>
    <xdr:to>
      <xdr:col>67</xdr:col>
      <xdr:colOff>101600</xdr:colOff>
      <xdr:row>57</xdr:row>
      <xdr:rowOff>48895</xdr:rowOff>
    </xdr:to>
    <xdr:sp macro="" textlink="">
      <xdr:nvSpPr>
        <xdr:cNvPr id="584" name="フローチャート: 判断 583"/>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40640</xdr:rowOff>
    </xdr:from>
    <xdr:ext cx="527050" cy="251460"/>
    <xdr:sp macro="" textlink="">
      <xdr:nvSpPr>
        <xdr:cNvPr id="585" name="テキスト ボックス 584"/>
        <xdr:cNvSpPr txBox="1"/>
      </xdr:nvSpPr>
      <xdr:spPr>
        <a:xfrm>
          <a:off x="12546965" y="9813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128270</xdr:rowOff>
    </xdr:from>
    <xdr:to>
      <xdr:col>85</xdr:col>
      <xdr:colOff>177800</xdr:colOff>
      <xdr:row>56</xdr:row>
      <xdr:rowOff>58420</xdr:rowOff>
    </xdr:to>
    <xdr:sp macro="" textlink="">
      <xdr:nvSpPr>
        <xdr:cNvPr id="591" name="楕円 590"/>
        <xdr:cNvSpPr/>
      </xdr:nvSpPr>
      <xdr:spPr>
        <a:xfrm>
          <a:off x="16268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151130</xdr:rowOff>
    </xdr:from>
    <xdr:ext cx="534670" cy="259080"/>
    <xdr:sp macro="" textlink="">
      <xdr:nvSpPr>
        <xdr:cNvPr id="592" name="教育費該当値テキスト"/>
        <xdr:cNvSpPr txBox="1"/>
      </xdr:nvSpPr>
      <xdr:spPr>
        <a:xfrm>
          <a:off x="16370300" y="9409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43815</xdr:rowOff>
    </xdr:from>
    <xdr:to>
      <xdr:col>81</xdr:col>
      <xdr:colOff>101600</xdr:colOff>
      <xdr:row>55</xdr:row>
      <xdr:rowOff>145415</xdr:rowOff>
    </xdr:to>
    <xdr:sp macro="" textlink="">
      <xdr:nvSpPr>
        <xdr:cNvPr id="593" name="楕円 592"/>
        <xdr:cNvSpPr/>
      </xdr:nvSpPr>
      <xdr:spPr>
        <a:xfrm>
          <a:off x="15430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161925</xdr:rowOff>
    </xdr:from>
    <xdr:ext cx="527050" cy="259080"/>
    <xdr:sp macro="" textlink="">
      <xdr:nvSpPr>
        <xdr:cNvPr id="594" name="テキスト ボックス 593"/>
        <xdr:cNvSpPr txBox="1"/>
      </xdr:nvSpPr>
      <xdr:spPr>
        <a:xfrm>
          <a:off x="15213965" y="9248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104140</xdr:rowOff>
    </xdr:from>
    <xdr:to>
      <xdr:col>76</xdr:col>
      <xdr:colOff>165100</xdr:colOff>
      <xdr:row>56</xdr:row>
      <xdr:rowOff>34290</xdr:rowOff>
    </xdr:to>
    <xdr:sp macro="" textlink="">
      <xdr:nvSpPr>
        <xdr:cNvPr id="595" name="楕円 594"/>
        <xdr:cNvSpPr/>
      </xdr:nvSpPr>
      <xdr:spPr>
        <a:xfrm>
          <a:off x="14541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50800</xdr:rowOff>
    </xdr:from>
    <xdr:ext cx="527050" cy="259080"/>
    <xdr:sp macro="" textlink="">
      <xdr:nvSpPr>
        <xdr:cNvPr id="596" name="テキスト ボックス 595"/>
        <xdr:cNvSpPr txBox="1"/>
      </xdr:nvSpPr>
      <xdr:spPr>
        <a:xfrm>
          <a:off x="14324965" y="93091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81915</xdr:rowOff>
    </xdr:from>
    <xdr:to>
      <xdr:col>72</xdr:col>
      <xdr:colOff>38100</xdr:colOff>
      <xdr:row>57</xdr:row>
      <xdr:rowOff>12065</xdr:rowOff>
    </xdr:to>
    <xdr:sp macro="" textlink="">
      <xdr:nvSpPr>
        <xdr:cNvPr id="597" name="楕円 596"/>
        <xdr:cNvSpPr/>
      </xdr:nvSpPr>
      <xdr:spPr>
        <a:xfrm>
          <a:off x="13652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29210</xdr:rowOff>
    </xdr:from>
    <xdr:ext cx="527050" cy="251460"/>
    <xdr:sp macro="" textlink="">
      <xdr:nvSpPr>
        <xdr:cNvPr id="598" name="テキスト ボックス 597"/>
        <xdr:cNvSpPr txBox="1"/>
      </xdr:nvSpPr>
      <xdr:spPr>
        <a:xfrm>
          <a:off x="13435965" y="9458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9" name="楕円 598"/>
        <xdr:cNvSpPr/>
      </xdr:nvSpPr>
      <xdr:spPr>
        <a:xfrm>
          <a:off x="12763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138430</xdr:rowOff>
    </xdr:from>
    <xdr:ext cx="527050" cy="259080"/>
    <xdr:sp macro="" textlink="">
      <xdr:nvSpPr>
        <xdr:cNvPr id="600" name="テキスト ボックス 599"/>
        <xdr:cNvSpPr txBox="1"/>
      </xdr:nvSpPr>
      <xdr:spPr>
        <a:xfrm>
          <a:off x="12546965" y="9396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9" name="テキスト ボックス 608"/>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2" name="テキスト ボックス 611"/>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9740" cy="259080"/>
    <xdr:sp macro="" textlink="">
      <xdr:nvSpPr>
        <xdr:cNvPr id="614" name="テキスト ボックス 613"/>
        <xdr:cNvSpPr txBox="1"/>
      </xdr:nvSpPr>
      <xdr:spPr>
        <a:xfrm>
          <a:off x="11978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9740" cy="251460"/>
    <xdr:sp macro="" textlink="">
      <xdr:nvSpPr>
        <xdr:cNvPr id="616" name="テキスト ボックス 615"/>
        <xdr:cNvSpPr txBox="1"/>
      </xdr:nvSpPr>
      <xdr:spPr>
        <a:xfrm>
          <a:off x="11978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9740" cy="259080"/>
    <xdr:sp macro="" textlink="">
      <xdr:nvSpPr>
        <xdr:cNvPr id="618" name="テキスト ボックス 617"/>
        <xdr:cNvSpPr txBox="1"/>
      </xdr:nvSpPr>
      <xdr:spPr>
        <a:xfrm>
          <a:off x="11978640" y="1230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22" name="テキスト ボックス 621"/>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79</xdr:row>
      <xdr:rowOff>44450</xdr:rowOff>
    </xdr:to>
    <xdr:cxnSp macro="">
      <xdr:nvCxnSpPr>
        <xdr:cNvPr id="624" name="直線コネクタ 623"/>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73660</xdr:rowOff>
    </xdr:from>
    <xdr:ext cx="534670" cy="259080"/>
    <xdr:sp macro="" textlink="">
      <xdr:nvSpPr>
        <xdr:cNvPr id="627" name="災害復旧費最大値テキスト"/>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28" name="直線コネクタ 627"/>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98425</xdr:rowOff>
    </xdr:from>
    <xdr:ext cx="378460" cy="251460"/>
    <xdr:sp macro="" textlink="">
      <xdr:nvSpPr>
        <xdr:cNvPr id="630" name="災害復旧費平均値テキスト"/>
        <xdr:cNvSpPr txBox="1"/>
      </xdr:nvSpPr>
      <xdr:spPr>
        <a:xfrm>
          <a:off x="16370300" y="1330007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75565</xdr:rowOff>
    </xdr:from>
    <xdr:to>
      <xdr:col>85</xdr:col>
      <xdr:colOff>177800</xdr:colOff>
      <xdr:row>79</xdr:row>
      <xdr:rowOff>6350</xdr:rowOff>
    </xdr:to>
    <xdr:sp macro="" textlink="">
      <xdr:nvSpPr>
        <xdr:cNvPr id="631" name="フローチャート: 判断 630"/>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26670</xdr:rowOff>
    </xdr:from>
    <xdr:to>
      <xdr:col>81</xdr:col>
      <xdr:colOff>50800</xdr:colOff>
      <xdr:row>79</xdr:row>
      <xdr:rowOff>44450</xdr:rowOff>
    </xdr:to>
    <xdr:cxnSp macro="">
      <xdr:nvCxnSpPr>
        <xdr:cNvPr id="632" name="直線コネクタ 631"/>
        <xdr:cNvCxnSpPr/>
      </xdr:nvCxnSpPr>
      <xdr:spPr>
        <a:xfrm>
          <a:off x="14592300" y="13571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3" name="フローチャート: 判断 632"/>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2280" cy="259080"/>
    <xdr:sp macro="" textlink="">
      <xdr:nvSpPr>
        <xdr:cNvPr id="634" name="テキスト ボックス 633"/>
        <xdr:cNvSpPr txBox="1"/>
      </xdr:nvSpPr>
      <xdr:spPr>
        <a:xfrm>
          <a:off x="15246350" y="13181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8255</xdr:rowOff>
    </xdr:from>
    <xdr:to>
      <xdr:col>76</xdr:col>
      <xdr:colOff>114300</xdr:colOff>
      <xdr:row>79</xdr:row>
      <xdr:rowOff>26670</xdr:rowOff>
    </xdr:to>
    <xdr:cxnSp macro="">
      <xdr:nvCxnSpPr>
        <xdr:cNvPr id="635" name="直線コネクタ 634"/>
        <xdr:cNvCxnSpPr/>
      </xdr:nvCxnSpPr>
      <xdr:spPr>
        <a:xfrm>
          <a:off x="13703300" y="13552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107315</xdr:rowOff>
    </xdr:to>
    <xdr:sp macro="" textlink="">
      <xdr:nvSpPr>
        <xdr:cNvPr id="636" name="フローチャート: 判断 635"/>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123825</xdr:rowOff>
    </xdr:from>
    <xdr:ext cx="462280" cy="251460"/>
    <xdr:sp macro="" textlink="">
      <xdr:nvSpPr>
        <xdr:cNvPr id="637" name="テキスト ボックス 636"/>
        <xdr:cNvSpPr txBox="1"/>
      </xdr:nvSpPr>
      <xdr:spPr>
        <a:xfrm>
          <a:off x="14357350" y="131540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8255</xdr:rowOff>
    </xdr:from>
    <xdr:to>
      <xdr:col>71</xdr:col>
      <xdr:colOff>177800</xdr:colOff>
      <xdr:row>79</xdr:row>
      <xdr:rowOff>44450</xdr:rowOff>
    </xdr:to>
    <xdr:cxnSp macro="">
      <xdr:nvCxnSpPr>
        <xdr:cNvPr id="638" name="直線コネクタ 637"/>
        <xdr:cNvCxnSpPr/>
      </xdr:nvCxnSpPr>
      <xdr:spPr>
        <a:xfrm flipV="1">
          <a:off x="12814300" y="135528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157480</xdr:rowOff>
    </xdr:from>
    <xdr:to>
      <xdr:col>72</xdr:col>
      <xdr:colOff>38100</xdr:colOff>
      <xdr:row>78</xdr:row>
      <xdr:rowOff>87630</xdr:rowOff>
    </xdr:to>
    <xdr:sp macro="" textlink="">
      <xdr:nvSpPr>
        <xdr:cNvPr id="639" name="フローチャート: 判断 638"/>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104140</xdr:rowOff>
    </xdr:from>
    <xdr:ext cx="462280" cy="259080"/>
    <xdr:sp macro="" textlink="">
      <xdr:nvSpPr>
        <xdr:cNvPr id="640" name="テキスト ボックス 639"/>
        <xdr:cNvSpPr txBox="1"/>
      </xdr:nvSpPr>
      <xdr:spPr>
        <a:xfrm>
          <a:off x="13468350" y="13134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41" name="フローチャート: 判断 640"/>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50165</xdr:rowOff>
    </xdr:from>
    <xdr:ext cx="378460" cy="259080"/>
    <xdr:sp macro="" textlink="">
      <xdr:nvSpPr>
        <xdr:cNvPr id="642" name="テキスト ボックス 641"/>
        <xdr:cNvSpPr txBox="1"/>
      </xdr:nvSpPr>
      <xdr:spPr>
        <a:xfrm>
          <a:off x="12625070" y="13251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9"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935" cy="251460"/>
    <xdr:sp macro="" textlink="">
      <xdr:nvSpPr>
        <xdr:cNvPr id="651" name="テキスト ボックス 650"/>
        <xdr:cNvSpPr txBox="1"/>
      </xdr:nvSpPr>
      <xdr:spPr>
        <a:xfrm>
          <a:off x="15356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147320</xdr:rowOff>
    </xdr:from>
    <xdr:to>
      <xdr:col>76</xdr:col>
      <xdr:colOff>165100</xdr:colOff>
      <xdr:row>79</xdr:row>
      <xdr:rowOff>77470</xdr:rowOff>
    </xdr:to>
    <xdr:sp macro="" textlink="">
      <xdr:nvSpPr>
        <xdr:cNvPr id="652" name="楕円 651"/>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68580</xdr:rowOff>
    </xdr:from>
    <xdr:ext cx="378460" cy="259080"/>
    <xdr:sp macro="" textlink="">
      <xdr:nvSpPr>
        <xdr:cNvPr id="653" name="テキスト ボックス 652"/>
        <xdr:cNvSpPr txBox="1"/>
      </xdr:nvSpPr>
      <xdr:spPr>
        <a:xfrm>
          <a:off x="14403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128905</xdr:rowOff>
    </xdr:from>
    <xdr:to>
      <xdr:col>72</xdr:col>
      <xdr:colOff>38100</xdr:colOff>
      <xdr:row>79</xdr:row>
      <xdr:rowOff>59055</xdr:rowOff>
    </xdr:to>
    <xdr:sp macro="" textlink="">
      <xdr:nvSpPr>
        <xdr:cNvPr id="654" name="楕円 653"/>
        <xdr:cNvSpPr/>
      </xdr:nvSpPr>
      <xdr:spPr>
        <a:xfrm>
          <a:off x="13652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50165</xdr:rowOff>
    </xdr:from>
    <xdr:ext cx="378460" cy="259080"/>
    <xdr:sp macro="" textlink="">
      <xdr:nvSpPr>
        <xdr:cNvPr id="655" name="テキスト ボックス 654"/>
        <xdr:cNvSpPr txBox="1"/>
      </xdr:nvSpPr>
      <xdr:spPr>
        <a:xfrm>
          <a:off x="13514070" y="13594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1935" cy="251460"/>
    <xdr:sp macro="" textlink="">
      <xdr:nvSpPr>
        <xdr:cNvPr id="657" name="テキスト ボックス 656"/>
        <xdr:cNvSpPr txBox="1"/>
      </xdr:nvSpPr>
      <xdr:spPr>
        <a:xfrm>
          <a:off x="12689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6" name="テキスト ボックス 665"/>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69" name="テキスト ボックス 668"/>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73" name="テキスト ボックス 672"/>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9" name="テキスト ボックス 678"/>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97</xdr:row>
      <xdr:rowOff>139700</xdr:rowOff>
    </xdr:to>
    <xdr:cxnSp macro="">
      <xdr:nvCxnSpPr>
        <xdr:cNvPr id="681" name="直線コネクタ 680"/>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1460"/>
    <xdr:sp macro="" textlink="">
      <xdr:nvSpPr>
        <xdr:cNvPr id="682" name="公債費最小値テキスト"/>
        <xdr:cNvSpPr txBox="1"/>
      </xdr:nvSpPr>
      <xdr:spPr>
        <a:xfrm>
          <a:off x="163703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3" name="直線コネクタ 682"/>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34670" cy="259080"/>
    <xdr:sp macro="" textlink="">
      <xdr:nvSpPr>
        <xdr:cNvPr id="684" name="公債費最大値テキスト"/>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5" name="直線コネクタ 684"/>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66040</xdr:rowOff>
    </xdr:from>
    <xdr:to>
      <xdr:col>85</xdr:col>
      <xdr:colOff>127000</xdr:colOff>
      <xdr:row>94</xdr:row>
      <xdr:rowOff>115570</xdr:rowOff>
    </xdr:to>
    <xdr:cxnSp macro="">
      <xdr:nvCxnSpPr>
        <xdr:cNvPr id="686" name="直線コネクタ 685"/>
        <xdr:cNvCxnSpPr/>
      </xdr:nvCxnSpPr>
      <xdr:spPr>
        <a:xfrm flipV="1">
          <a:off x="15481300" y="161823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51460"/>
    <xdr:sp macro="" textlink="">
      <xdr:nvSpPr>
        <xdr:cNvPr id="687" name="公債費平均値テキスト"/>
        <xdr:cNvSpPr txBox="1"/>
      </xdr:nvSpPr>
      <xdr:spPr>
        <a:xfrm>
          <a:off x="16370300" y="162972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688" name="フローチャート: 判断 687"/>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115570</xdr:rowOff>
    </xdr:from>
    <xdr:to>
      <xdr:col>81</xdr:col>
      <xdr:colOff>50800</xdr:colOff>
      <xdr:row>94</xdr:row>
      <xdr:rowOff>147955</xdr:rowOff>
    </xdr:to>
    <xdr:cxnSp macro="">
      <xdr:nvCxnSpPr>
        <xdr:cNvPr id="689" name="直線コネクタ 688"/>
        <xdr:cNvCxnSpPr/>
      </xdr:nvCxnSpPr>
      <xdr:spPr>
        <a:xfrm flipV="1">
          <a:off x="14592300" y="16231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90" name="フローチャート: 判断 689"/>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27050" cy="259080"/>
    <xdr:sp macro="" textlink="">
      <xdr:nvSpPr>
        <xdr:cNvPr id="691" name="テキスト ボックス 690"/>
        <xdr:cNvSpPr txBox="1"/>
      </xdr:nvSpPr>
      <xdr:spPr>
        <a:xfrm>
          <a:off x="15213965" y="16447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130810</xdr:rowOff>
    </xdr:from>
    <xdr:to>
      <xdr:col>76</xdr:col>
      <xdr:colOff>114300</xdr:colOff>
      <xdr:row>94</xdr:row>
      <xdr:rowOff>147955</xdr:rowOff>
    </xdr:to>
    <xdr:cxnSp macro="">
      <xdr:nvCxnSpPr>
        <xdr:cNvPr id="692" name="直線コネクタ 691"/>
        <xdr:cNvCxnSpPr/>
      </xdr:nvCxnSpPr>
      <xdr:spPr>
        <a:xfrm>
          <a:off x="13703300" y="16247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3" name="フローチャート: 判断 692"/>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27050" cy="251460"/>
    <xdr:sp macro="" textlink="">
      <xdr:nvSpPr>
        <xdr:cNvPr id="694" name="テキスト ボックス 693"/>
        <xdr:cNvSpPr txBox="1"/>
      </xdr:nvSpPr>
      <xdr:spPr>
        <a:xfrm>
          <a:off x="14324965" y="16454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130810</xdr:rowOff>
    </xdr:from>
    <xdr:to>
      <xdr:col>71</xdr:col>
      <xdr:colOff>177800</xdr:colOff>
      <xdr:row>94</xdr:row>
      <xdr:rowOff>135255</xdr:rowOff>
    </xdr:to>
    <xdr:cxnSp macro="">
      <xdr:nvCxnSpPr>
        <xdr:cNvPr id="695" name="直線コネクタ 694"/>
        <xdr:cNvCxnSpPr/>
      </xdr:nvCxnSpPr>
      <xdr:spPr>
        <a:xfrm flipV="1">
          <a:off x="12814300" y="16247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6" name="フローチャート: 判断 695"/>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27050" cy="258445"/>
    <xdr:sp macro="" textlink="">
      <xdr:nvSpPr>
        <xdr:cNvPr id="697" name="テキスト ボックス 696"/>
        <xdr:cNvSpPr txBox="1"/>
      </xdr:nvSpPr>
      <xdr:spPr>
        <a:xfrm>
          <a:off x="13435965" y="164357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8" name="フローチャート: 判断 697"/>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133985</xdr:rowOff>
    </xdr:from>
    <xdr:ext cx="527050" cy="251460"/>
    <xdr:sp macro="" textlink="">
      <xdr:nvSpPr>
        <xdr:cNvPr id="699" name="テキスト ボックス 698"/>
        <xdr:cNvSpPr txBox="1"/>
      </xdr:nvSpPr>
      <xdr:spPr>
        <a:xfrm>
          <a:off x="12546965" y="164217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15240</xdr:rowOff>
    </xdr:from>
    <xdr:to>
      <xdr:col>85</xdr:col>
      <xdr:colOff>177800</xdr:colOff>
      <xdr:row>94</xdr:row>
      <xdr:rowOff>116840</xdr:rowOff>
    </xdr:to>
    <xdr:sp macro="" textlink="">
      <xdr:nvSpPr>
        <xdr:cNvPr id="705" name="楕円 704"/>
        <xdr:cNvSpPr/>
      </xdr:nvSpPr>
      <xdr:spPr>
        <a:xfrm>
          <a:off x="162687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38100</xdr:rowOff>
    </xdr:from>
    <xdr:ext cx="534670" cy="259080"/>
    <xdr:sp macro="" textlink="">
      <xdr:nvSpPr>
        <xdr:cNvPr id="706" name="公債費該当値テキスト"/>
        <xdr:cNvSpPr txBox="1"/>
      </xdr:nvSpPr>
      <xdr:spPr>
        <a:xfrm>
          <a:off x="16370300"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64770</xdr:rowOff>
    </xdr:from>
    <xdr:to>
      <xdr:col>81</xdr:col>
      <xdr:colOff>101600</xdr:colOff>
      <xdr:row>94</xdr:row>
      <xdr:rowOff>166370</xdr:rowOff>
    </xdr:to>
    <xdr:sp macro="" textlink="">
      <xdr:nvSpPr>
        <xdr:cNvPr id="707" name="楕円 706"/>
        <xdr:cNvSpPr/>
      </xdr:nvSpPr>
      <xdr:spPr>
        <a:xfrm>
          <a:off x="15430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11430</xdr:rowOff>
    </xdr:from>
    <xdr:ext cx="527050" cy="259080"/>
    <xdr:sp macro="" textlink="">
      <xdr:nvSpPr>
        <xdr:cNvPr id="708" name="テキスト ボックス 707"/>
        <xdr:cNvSpPr txBox="1"/>
      </xdr:nvSpPr>
      <xdr:spPr>
        <a:xfrm>
          <a:off x="15213965" y="159562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97790</xdr:rowOff>
    </xdr:from>
    <xdr:to>
      <xdr:col>76</xdr:col>
      <xdr:colOff>165100</xdr:colOff>
      <xdr:row>95</xdr:row>
      <xdr:rowOff>27305</xdr:rowOff>
    </xdr:to>
    <xdr:sp macro="" textlink="">
      <xdr:nvSpPr>
        <xdr:cNvPr id="709" name="楕円 708"/>
        <xdr:cNvSpPr/>
      </xdr:nvSpPr>
      <xdr:spPr>
        <a:xfrm>
          <a:off x="14541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43815</xdr:rowOff>
    </xdr:from>
    <xdr:ext cx="527050" cy="251460"/>
    <xdr:sp macro="" textlink="">
      <xdr:nvSpPr>
        <xdr:cNvPr id="710" name="テキスト ボックス 709"/>
        <xdr:cNvSpPr txBox="1"/>
      </xdr:nvSpPr>
      <xdr:spPr>
        <a:xfrm>
          <a:off x="14324965" y="159886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80010</xdr:rowOff>
    </xdr:from>
    <xdr:to>
      <xdr:col>72</xdr:col>
      <xdr:colOff>38100</xdr:colOff>
      <xdr:row>95</xdr:row>
      <xdr:rowOff>10160</xdr:rowOff>
    </xdr:to>
    <xdr:sp macro="" textlink="">
      <xdr:nvSpPr>
        <xdr:cNvPr id="711" name="楕円 710"/>
        <xdr:cNvSpPr/>
      </xdr:nvSpPr>
      <xdr:spPr>
        <a:xfrm>
          <a:off x="13652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26670</xdr:rowOff>
    </xdr:from>
    <xdr:ext cx="527050" cy="259080"/>
    <xdr:sp macro="" textlink="">
      <xdr:nvSpPr>
        <xdr:cNvPr id="712" name="テキスト ボックス 711"/>
        <xdr:cNvSpPr txBox="1"/>
      </xdr:nvSpPr>
      <xdr:spPr>
        <a:xfrm>
          <a:off x="13435965" y="15971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84455</xdr:rowOff>
    </xdr:from>
    <xdr:to>
      <xdr:col>67</xdr:col>
      <xdr:colOff>101600</xdr:colOff>
      <xdr:row>95</xdr:row>
      <xdr:rowOff>14605</xdr:rowOff>
    </xdr:to>
    <xdr:sp macro="" textlink="">
      <xdr:nvSpPr>
        <xdr:cNvPr id="713" name="楕円 712"/>
        <xdr:cNvSpPr/>
      </xdr:nvSpPr>
      <xdr:spPr>
        <a:xfrm>
          <a:off x="12763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31115</xdr:rowOff>
    </xdr:from>
    <xdr:ext cx="527050" cy="251460"/>
    <xdr:sp macro="" textlink="">
      <xdr:nvSpPr>
        <xdr:cNvPr id="714" name="テキスト ボックス 713"/>
        <xdr:cNvSpPr txBox="1"/>
      </xdr:nvSpPr>
      <xdr:spPr>
        <a:xfrm>
          <a:off x="12546965" y="15975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3" name="テキスト ボックス 722"/>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300" cy="259080"/>
    <xdr:sp macro="" textlink="">
      <xdr:nvSpPr>
        <xdr:cNvPr id="726" name="テキスト ボックス 725"/>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9740" cy="251460"/>
    <xdr:sp macro="" textlink="">
      <xdr:nvSpPr>
        <xdr:cNvPr id="728" name="テキスト ボックス 727"/>
        <xdr:cNvSpPr txBox="1"/>
      </xdr:nvSpPr>
      <xdr:spPr>
        <a:xfrm>
          <a:off x="17820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9740" cy="259080"/>
    <xdr:sp macro="" textlink="">
      <xdr:nvSpPr>
        <xdr:cNvPr id="730" name="テキスト ボックス 729"/>
        <xdr:cNvSpPr txBox="1"/>
      </xdr:nvSpPr>
      <xdr:spPr>
        <a:xfrm>
          <a:off x="17820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9740" cy="251460"/>
    <xdr:sp macro="" textlink="">
      <xdr:nvSpPr>
        <xdr:cNvPr id="732" name="テキスト ボックス 731"/>
        <xdr:cNvSpPr txBox="1"/>
      </xdr:nvSpPr>
      <xdr:spPr>
        <a:xfrm>
          <a:off x="17820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9740" cy="258445"/>
    <xdr:sp macro="" textlink="">
      <xdr:nvSpPr>
        <xdr:cNvPr id="734" name="テキスト ボックス 733"/>
        <xdr:cNvSpPr txBox="1"/>
      </xdr:nvSpPr>
      <xdr:spPr>
        <a:xfrm>
          <a:off x="17820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9740" cy="259080"/>
    <xdr:sp macro="" textlink="">
      <xdr:nvSpPr>
        <xdr:cNvPr id="736" name="テキスト ボックス 735"/>
        <xdr:cNvSpPr txBox="1"/>
      </xdr:nvSpPr>
      <xdr:spPr>
        <a:xfrm>
          <a:off x="17820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38" name="テキスト ボックス 737"/>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169545</xdr:rowOff>
    </xdr:from>
    <xdr:to>
      <xdr:col>116</xdr:col>
      <xdr:colOff>62865</xdr:colOff>
      <xdr:row>39</xdr:row>
      <xdr:rowOff>99060</xdr:rowOff>
    </xdr:to>
    <xdr:cxnSp macro="">
      <xdr:nvCxnSpPr>
        <xdr:cNvPr id="740" name="直線コネクタ 739"/>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118745</xdr:rowOff>
    </xdr:from>
    <xdr:ext cx="249555" cy="259080"/>
    <xdr:sp macro="" textlink="">
      <xdr:nvSpPr>
        <xdr:cNvPr id="741" name="諸支出金最小値テキスト"/>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116205</xdr:rowOff>
    </xdr:from>
    <xdr:ext cx="469900" cy="259080"/>
    <xdr:sp macro="" textlink="">
      <xdr:nvSpPr>
        <xdr:cNvPr id="743" name="諸支出金最大値テキスト"/>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169545</xdr:rowOff>
    </xdr:from>
    <xdr:to>
      <xdr:col>116</xdr:col>
      <xdr:colOff>152400</xdr:colOff>
      <xdr:row>30</xdr:row>
      <xdr:rowOff>169545</xdr:rowOff>
    </xdr:to>
    <xdr:cxnSp macro="">
      <xdr:nvCxnSpPr>
        <xdr:cNvPr id="744" name="直線コネクタ 743"/>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6" name="諸支出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47" name="フローチャート: 判断 746"/>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749" name="フローチャート: 判断 748"/>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145415</xdr:rowOff>
    </xdr:from>
    <xdr:ext cx="313690" cy="251460"/>
    <xdr:sp macro="" textlink="">
      <xdr:nvSpPr>
        <xdr:cNvPr id="750" name="テキスト ボックス 749"/>
        <xdr:cNvSpPr txBox="1"/>
      </xdr:nvSpPr>
      <xdr:spPr>
        <a:xfrm>
          <a:off x="21166455" y="648906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38100</xdr:rowOff>
    </xdr:from>
    <xdr:to>
      <xdr:col>107</xdr:col>
      <xdr:colOff>101600</xdr:colOff>
      <xdr:row>39</xdr:row>
      <xdr:rowOff>139700</xdr:rowOff>
    </xdr:to>
    <xdr:sp macro="" textlink="">
      <xdr:nvSpPr>
        <xdr:cNvPr id="752" name="フローチャート: 判断 751"/>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156210</xdr:rowOff>
    </xdr:from>
    <xdr:ext cx="313690" cy="251460"/>
    <xdr:sp macro="" textlink="">
      <xdr:nvSpPr>
        <xdr:cNvPr id="753" name="テキスト ボックス 752"/>
        <xdr:cNvSpPr txBox="1"/>
      </xdr:nvSpPr>
      <xdr:spPr>
        <a:xfrm>
          <a:off x="20277455" y="6499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755" name="フローチャート: 判断 754"/>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145415</xdr:rowOff>
    </xdr:from>
    <xdr:ext cx="313690" cy="251460"/>
    <xdr:sp macro="" textlink="">
      <xdr:nvSpPr>
        <xdr:cNvPr id="756" name="テキスト ボックス 755"/>
        <xdr:cNvSpPr txBox="1"/>
      </xdr:nvSpPr>
      <xdr:spPr>
        <a:xfrm>
          <a:off x="19388455" y="648906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7" name="フローチャート: 判断 756"/>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109855</xdr:rowOff>
    </xdr:from>
    <xdr:ext cx="378460" cy="251460"/>
    <xdr:sp macro="" textlink="">
      <xdr:nvSpPr>
        <xdr:cNvPr id="758" name="テキスト ボックス 757"/>
        <xdr:cNvSpPr txBox="1"/>
      </xdr:nvSpPr>
      <xdr:spPr>
        <a:xfrm>
          <a:off x="18467070" y="64535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9080"/>
    <xdr:sp macro="" textlink="">
      <xdr:nvSpPr>
        <xdr:cNvPr id="765" name="諸支出金該当値テキスト"/>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1935" cy="259080"/>
    <xdr:sp macro="" textlink="">
      <xdr:nvSpPr>
        <xdr:cNvPr id="767" name="テキスト ボックス 766"/>
        <xdr:cNvSpPr txBox="1"/>
      </xdr:nvSpPr>
      <xdr:spPr>
        <a:xfrm>
          <a:off x="21198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935" cy="259080"/>
    <xdr:sp macro="" textlink="">
      <xdr:nvSpPr>
        <xdr:cNvPr id="769" name="テキスト ボックス 768"/>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935" cy="259080"/>
    <xdr:sp macro="" textlink="">
      <xdr:nvSpPr>
        <xdr:cNvPr id="771" name="テキスト ボックス 770"/>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1935" cy="259080"/>
    <xdr:sp macro="" textlink="">
      <xdr:nvSpPr>
        <xdr:cNvPr id="773" name="テキスト ボックス 772"/>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2" name="テキスト ボックス 781"/>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85" name="テキスト ボックス 784"/>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87" name="テキスト ボックス 786"/>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799" name="テキスト ボックス 798"/>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2" name="テキスト ボックス 801"/>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05" name="テキスト ボックス 804"/>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07" name="テキスト ボックス 806"/>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16" name="テキスト ボックス 815"/>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18" name="テキスト ボックス 817"/>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0" name="テキスト ボックス 819"/>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2" name="テキスト ボックス 821"/>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・総務費は、住民一人当たり65,395円となっており、前年度に比べ▲84,396円（▲56.3％）減少している。これは、特別定額給付金給付事業等が終了したことが主な要因である。</a:t>
          </a:r>
        </a:p>
        <a:p>
          <a:r>
            <a:rPr kumimoji="1" lang="ja-JP" altLang="en-US" sz="1000">
              <a:solidFill>
                <a:sysClr val="windowText" lastClr="000000"/>
              </a:solidFill>
              <a:latin typeface="ＭＳ Ｐゴシック"/>
              <a:ea typeface="ＭＳ Ｐゴシック"/>
            </a:rPr>
            <a:t>・民生費は、住民一人当たり165,253円となっており、前年度に比べ23,374円（16.5％）増加している。これは、住民税非課税世帯等に対する臨時特別給付金など、給付金事業を実施したことや、生活保護費、障害者自立支援給付費等の扶助費が増加したことが主な要因である。</a:t>
          </a:r>
        </a:p>
        <a:p>
          <a:r>
            <a:rPr kumimoji="1" lang="ja-JP" altLang="en-US" sz="1000">
              <a:solidFill>
                <a:sysClr val="windowText" lastClr="000000"/>
              </a:solidFill>
              <a:latin typeface="ＭＳ Ｐゴシック"/>
              <a:ea typeface="ＭＳ Ｐゴシック"/>
            </a:rPr>
            <a:t>・衛生費は、住民一人当たり31,119円となっており、前年度に比べ＋9,725円（＋45.5％）増加している。これは、新型コロナウイルスワクチン接種事業を行ったことが主な要因である。</a:t>
          </a:r>
        </a:p>
        <a:p>
          <a:r>
            <a:rPr kumimoji="1" lang="ja-JP" altLang="en-US" sz="1000">
              <a:solidFill>
                <a:sysClr val="windowText" lastClr="000000"/>
              </a:solidFill>
              <a:latin typeface="ＭＳ Ｐゴシック"/>
              <a:ea typeface="ＭＳ Ｐゴシック"/>
            </a:rPr>
            <a:t>・商工費は、住民一人当たり3,718円となっており、前年度に比べ▲10,514円（▲73.9％）減少している。これは、前年度に実施したプレミアム付商品券事業が終了したことが主な要因である。</a:t>
          </a:r>
        </a:p>
        <a:p>
          <a:r>
            <a:rPr kumimoji="1" lang="ja-JP" altLang="en-US" sz="1000">
              <a:solidFill>
                <a:sysClr val="windowText" lastClr="000000"/>
              </a:solidFill>
              <a:latin typeface="ＭＳ Ｐゴシック"/>
              <a:ea typeface="ＭＳ Ｐゴシック"/>
            </a:rPr>
            <a:t>・土木費は、住民一人当たり45,686円となっており、前年度に比べ▲4,821円（▲9.5％）減少している。これは、前年度に実施した都市計画道路3・4・7号（台宿工区）整備事業が完了したことや、取手駅北土地区画整理事業の進捗に伴い、事業費が減となったことが主な要因である。</a:t>
          </a:r>
        </a:p>
        <a:p>
          <a:r>
            <a:rPr kumimoji="1" lang="ja-JP" altLang="en-US" sz="1000">
              <a:solidFill>
                <a:sysClr val="windowText" lastClr="000000"/>
              </a:solidFill>
              <a:latin typeface="ＭＳ Ｐゴシック"/>
              <a:ea typeface="ＭＳ Ｐゴシック"/>
            </a:rPr>
            <a:t>・教育費は、住民一人当たり48,924円となっており、前年度に比べ▲4,444円（▲8.3％）減少している。これは、藤代小学校校舎大規模改造事業や高井小学校校舎内部改修事業を実施したことにより増となった一方、前年度に実施した宮和田小学校校舎・体育館大規模改造事業が完了したことや、ＧＩＧＡスクール構想推進のための関連経費が減となったことが主な要因である。</a:t>
          </a:r>
        </a:p>
        <a:p>
          <a:r>
            <a:rPr lang="ja-JP" altLang="en-US" sz="1000">
              <a:solidFill>
                <a:sysClr val="windowText" lastClr="000000"/>
              </a:solidFill>
              <a:latin typeface="ＭＳ Ｐゴシック"/>
              <a:ea typeface="ＭＳ Ｐゴシック"/>
            </a:rPr>
            <a:t>・公債費は、</a:t>
          </a:r>
          <a:r>
            <a:rPr kumimoji="1" lang="ja-JP" altLang="en-US" sz="1000">
              <a:solidFill>
                <a:sysClr val="windowText" lastClr="000000"/>
              </a:solidFill>
              <a:latin typeface="ＭＳ Ｐゴシック"/>
              <a:ea typeface="ＭＳ Ｐゴシック"/>
            </a:rPr>
            <a:t>住民一人当たり43,859円となっており、前年度に比べ＋2,596円（＋6.3％）増加している。これは、臨時財政対策債や緊急防災・減災事業債の償還額が増となったことが主な要因である。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・財政調整基金残高について、前年度と比較し、基金残高は768百万円増加の2,127百万円、標準財政規模比は2.79ポイント増加の8.51％となっている。</a:t>
          </a:r>
        </a:p>
        <a:p>
          <a:r>
            <a:rPr kumimoji="1" lang="ja-JP" altLang="en-US" sz="900">
              <a:latin typeface="ＭＳ ゴシック"/>
              <a:ea typeface="ＭＳ ゴシック"/>
            </a:rPr>
            <a:t>・実質収支額について、普通交付税の再算定による増収（前年比＋1,484百万円）となったことなどにより、前年度と比較し、実質収支額は188百万円増加の1,444百万円、標準財政規模比は0.49ポイント増加の5.78％となっており、引き続き黒字を確保している。</a:t>
          </a:r>
        </a:p>
        <a:p>
          <a:r>
            <a:rPr kumimoji="1" lang="ja-JP" altLang="en-US" sz="900">
              <a:latin typeface="ＭＳ ゴシック"/>
              <a:ea typeface="ＭＳ ゴシック"/>
            </a:rPr>
            <a:t>・実質単年度収支について、普通交付税の再算定による増収となったことや、適切な財源の確保と歳出の精査により、財政調整基金の取崩しを抑制（前年比▲695百万円）したことにより、前年度と比較し、標準財政規模比は3.27ポイント増加の3.83％となっており、2年連続で黒字になっている。</a:t>
          </a:r>
        </a:p>
        <a:p>
          <a:r>
            <a:rPr kumimoji="1" lang="ja-JP" altLang="en-US" sz="900">
              <a:latin typeface="ＭＳ ゴシック"/>
              <a:ea typeface="ＭＳ ゴシック"/>
            </a:rPr>
            <a:t>　今後も市税収納率の向上、市有財産の処分等により歳入を確保するとともに、更なる歳出削減を図り、健全な行財政運営に努めていく。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一般会計及び特別会計を含めた連結赤字比率の合計については黒字であり、令和3年度の比率は12.45%で、前年度の黒字12.71%と比較すると、0.26ポイントの減少となった。</a:t>
          </a:r>
        </a:p>
        <a:p>
          <a:r>
            <a:rPr kumimoji="1" lang="ja-JP" altLang="en-US" sz="1000">
              <a:solidFill>
                <a:schemeClr val="tx1"/>
              </a:solidFill>
              <a:latin typeface="ＭＳ ゴシック"/>
              <a:ea typeface="ＭＳ ゴシック"/>
            </a:rPr>
            <a:t>　国民健康保険事業特別会計については、平成21年度までは赤字であったが、平成22年度より黒字に転じている。平成22年度以降は、すべての会計が黒字になっており、財政の健全化が保持されている。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tx1"/>
              </a:solidFill>
              <a:effectLst/>
              <a:latin typeface="ＭＳ Ｐゴシック"/>
              <a:ea typeface="ＭＳ Ｐゴシック"/>
              <a:cs typeface="+mn-cs"/>
            </a:rPr>
            <a:t>元利償還金等（Ａ）について、令和2年度と比較すると224百万円の増になっている。これは、元利償還金が、</a:t>
          </a:r>
          <a:r>
            <a:rPr kumimoji="1" lang="ja-JP" altLang="en-US" sz="1000">
              <a:solidFill>
                <a:schemeClr val="tx1"/>
              </a:solidFill>
              <a:latin typeface="ＭＳ Ｐゴシック"/>
              <a:ea typeface="ＭＳ Ｐゴシック"/>
            </a:rPr>
            <a:t>H29年度に借り入れた臨時財政対策債やR1</a:t>
          </a:r>
          <a:r>
            <a:rPr lang="ja-JP" altLang="ja-JP" sz="1000">
              <a:solidFill>
                <a:schemeClr val="tx1"/>
              </a:solidFill>
              <a:effectLst/>
              <a:latin typeface="ＭＳ Ｐゴシック"/>
              <a:ea typeface="ＭＳ Ｐゴシック"/>
              <a:cs typeface="+mn-cs"/>
            </a:rPr>
            <a:t>年度に借入れた同報無線システム整備事業に係る緊急防災・減災事業債</a:t>
          </a:r>
          <a:r>
            <a:rPr kumimoji="1" lang="ja-JP" altLang="en-US" sz="1000">
              <a:solidFill>
                <a:schemeClr val="tx1"/>
              </a:solidFill>
              <a:latin typeface="ＭＳ Ｐゴシック"/>
              <a:ea typeface="ＭＳ Ｐゴシック"/>
            </a:rPr>
            <a:t>の償還が開始した</a:t>
          </a:r>
          <a:r>
            <a:rPr lang="ja-JP" altLang="ja-JP" sz="1000">
              <a:solidFill>
                <a:schemeClr val="tx1"/>
              </a:solidFill>
              <a:effectLst/>
              <a:latin typeface="ＭＳ Ｐゴシック"/>
              <a:ea typeface="ＭＳ Ｐゴシック"/>
              <a:cs typeface="+mn-cs"/>
            </a:rPr>
            <a:t>ことなどにより223百万円増となったことが主な要因である。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また、算入公債費等（Ｂ）についても、令和2年度と比較すると57百万円の増になっている。これは、都市計画関連の地方債償還額及び都市計画関連の公営企業債償還に充てる繰出金の減額による都市計画税充当可能額の減に伴い、特定財源の額が14百万円の減、道路橋りょう費、清掃事業費、下水道費等の減に伴い、事業費補正により基準財政需要額に算入された公債費が40百万円の減となったものの、合併特例債及び臨時財政対策債の償還額の増に伴い災害復旧等に係る基準財政需要額が111百万円増になったことなどが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元利償還金等から差し引くことのできる歳入公債費等（B）が57百万円増加した一方で、元利償還金等（Ａ）の合計がそれを上回る224百万円増加したため、実質公債費比率の分子としては167百万円の増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平成25年度以降、満期一括償還の県債は発行していない。今後も将来の償還財源の計画的な確保を図っていく。</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a:ea typeface="ＭＳ ゴシック"/>
            </a:rPr>
            <a:t>　</a:t>
          </a:r>
          <a:r>
            <a:rPr kumimoji="1" lang="ja-JP" altLang="en-US" sz="1000">
              <a:solidFill>
                <a:sysClr val="windowText" lastClr="000000"/>
              </a:solidFill>
              <a:latin typeface="ＭＳ ゴシック"/>
              <a:ea typeface="ＭＳ ゴシック"/>
            </a:rPr>
            <a:t>将来負担額について、前年度と比較すると3,251百万円の減となった。</a:t>
          </a:r>
        </a:p>
        <a:p>
          <a:r>
            <a:rPr kumimoji="1" lang="ja-JP" altLang="en-US" sz="1000">
              <a:solidFill>
                <a:sysClr val="windowText" lastClr="000000"/>
              </a:solidFill>
              <a:latin typeface="ＭＳ ゴシック"/>
              <a:ea typeface="ＭＳ ゴシック"/>
            </a:rPr>
            <a:t>　これは、一般会計等において年度内の地方債償還額が新規発行額を大幅に上回り、地方債現在高が減少（対前年度費698百万円の減）したことや、一般会計において取手地方広域下水道組合や常総地方広域市町村圏事務組合への組合等負担見込額が減少（対前年度比800百万円の減）したこと、さらに退職手当負担見込額が、職員の年齢層が下がり、勤続年数の短い職員数が増えたことで減少（対前年度比157百万円の減）したことが主な要因である。</a:t>
          </a:r>
        </a:p>
        <a:p>
          <a:r>
            <a:rPr kumimoji="1" lang="ja-JP" altLang="en-US" sz="1000">
              <a:solidFill>
                <a:sysClr val="windowText" lastClr="000000"/>
              </a:solidFill>
              <a:latin typeface="ＭＳ ゴシック"/>
              <a:ea typeface="ＭＳ ゴシック"/>
            </a:rPr>
            <a:t>　また、将来負担額に対する充当可能財源等について、前年度と比較すると1,602百万円の増となった。</a:t>
          </a:r>
        </a:p>
        <a:p>
          <a:r>
            <a:rPr kumimoji="1" lang="ja-JP" altLang="en-US" sz="1000">
              <a:solidFill>
                <a:sysClr val="windowText" lastClr="000000"/>
              </a:solidFill>
              <a:latin typeface="ＭＳ ゴシック"/>
              <a:ea typeface="ＭＳ ゴシック"/>
            </a:rPr>
            <a:t>　これは、基準財政需要額算入見込額が道路橋りょう費や清掃費の減により減少（対前年度比1,684百万円の減）したものの、充当可能基金において、国民健康保険事業特別会計の国保財政調整基金が増となった事に加え、一般会計においては、交付税の再算定に伴い、減債基金を積み増ししたことにより大幅に増加（対前年度比3,297百万円の増）したことが主な要因である。</a:t>
          </a:r>
        </a:p>
        <a:p>
          <a:r>
            <a:rPr kumimoji="1" lang="ja-JP" altLang="en-US" sz="1000">
              <a:solidFill>
                <a:sysClr val="windowText" lastClr="000000"/>
              </a:solidFill>
              <a:latin typeface="ＭＳ ゴシック"/>
              <a:ea typeface="ＭＳ ゴシック"/>
            </a:rPr>
            <a:t>　結果として、将来負担額が減少し、充当可能財源等が増加したことで、将来負担比率の分子は、前年度と比較すると3,251百万円の減となった。今後も後世への負担を少しでも軽減するよう、新規事業の実施などについて総点検を図り、財政の健全化を図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財政調整基金は</a:t>
          </a:r>
          <a:r>
            <a:rPr kumimoji="1" lang="ja-JP" altLang="en-US" sz="1300">
              <a:solidFill>
                <a:schemeClr val="dk1"/>
              </a:solidFill>
              <a:effectLst/>
              <a:latin typeface="ＭＳ ゴシック"/>
              <a:ea typeface="ＭＳ ゴシック"/>
              <a:cs typeface="+mn-cs"/>
            </a:rPr>
            <a:t>普通会計前年度繰越金の積立や財源調整に伴う積立により768百万円増、減債基金は財源調整に伴う積立や普通交付税の再算定に伴い追加措置された「臨時財政対策債償還基金費」の積立により902百万円増、特定目的基金は財源調整等により学校施設整備基金に250百万円積み立て、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の増加によりふるさと取手応援基金に869百万円積み立てたことなどにより540百万円増、結果、</a:t>
          </a:r>
          <a:r>
            <a:rPr kumimoji="1" lang="ja-JP" altLang="en-US" sz="1300">
              <a:solidFill>
                <a:schemeClr val="dk1"/>
              </a:solidFill>
              <a:effectLst/>
              <a:latin typeface="ＭＳ ゴシック"/>
              <a:ea typeface="ＭＳ ゴシック"/>
              <a:cs typeface="+mn-cs"/>
            </a:rPr>
            <a:t>基金全体としては2,210百万円の大幅増となった。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あり、老朽化が進む施設の改修等への充当も増加する見込みである中、</a:t>
          </a:r>
          <a:r>
            <a:rPr kumimoji="1" lang="ja-JP" altLang="en-US" sz="1300">
              <a:solidFill>
                <a:schemeClr val="dk1"/>
              </a:solidFill>
              <a:effectLst/>
              <a:latin typeface="ＭＳ ゴシック"/>
              <a:ea typeface="ＭＳ ゴシック"/>
              <a:cs typeface="+mn-cs"/>
            </a:rPr>
            <a:t>財政調整基金の残高が適正であるとされる標準財政規模の10％を下回っている。今後は、少しでも積み増しができるよう、残高が増加傾向にあるふるさと取手応援基金の積極的な活用を図っていく。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・ふるさと取手応援基金：ふるさと取手応援寄附金を財源として多様な事業を実施することにより様々な人々の参加による個性豊かで活力あるふるさとづくりと地域全体の活性化を図る。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・学校施設整備基金：財源調整に伴い250百万円を積み立てたことによる増加。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a:t>
          </a:r>
          <a:r>
            <a:rPr kumimoji="1" lang="ja-JP" altLang="en-US" sz="1300">
              <a:solidFill>
                <a:sysClr val="windowText" lastClr="000000"/>
              </a:solidFill>
              <a:effectLst/>
              <a:latin typeface="ＭＳ ゴシック"/>
              <a:ea typeface="ＭＳ ゴシック"/>
              <a:cs typeface="+mn-cs"/>
            </a:rPr>
            <a:t>寄附金869百万円を積み立てた</a:t>
          </a:r>
          <a:r>
            <a:rPr kumimoji="1" lang="ja-JP" altLang="en-US" sz="1300">
              <a:solidFill>
                <a:schemeClr val="dk1"/>
              </a:solidFill>
              <a:effectLst/>
              <a:latin typeface="ＭＳ ゴシック"/>
              <a:ea typeface="ＭＳ ゴシック"/>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市の所有施設は昭和40年代から50年代に整備されたものが多いことから、施設の老朽化が進んでおり、当面の間は、改修等への充当により基金残高が減少していくことが見込まれるため、市有財産の売り払いを推進するなど、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・ふるさと取手応援基金：ふるさと納税ポータルサイトや返礼品の更なる拡充をすることで寄附の増加を図り、</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普通会計前年度繰越金の積立や財源調整に伴う積立により増加している。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財源調整に伴う積立や普通交付税の再算定に伴い追加措置された「臨時財政対策債償還基金費」の積立により増加している。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t>　</a:t>
          </a:r>
          <a:r>
            <a:rPr lang="ja-JP" altLang="en-US" sz="800">
              <a:latin typeface="ＭＳ Ｐゴシック"/>
              <a:ea typeface="ＭＳ Ｐゴシック"/>
            </a:rPr>
            <a:t>平成29年度61.4％、平成30年度62.0％、令和元年度63.0％、令和2年度64.0％、令和3年度65.3％となり、公共施設等への新規投資を資産の減価償却が上回った結果、前年度と比較して1.3ポイント増加した。令和3年度の内訳として、事業用資産が66.2％(前年度比0.8％増)、インフラ資産が64.6％(前年度比1.5％増)となっており、事業用資産においてより老朽化が進んでいる。</a:t>
          </a:r>
        </a:p>
        <a:p>
          <a:r>
            <a:rPr lang="ja-JP" altLang="en-US" sz="800">
              <a:latin typeface="ＭＳ Ｐゴシック"/>
              <a:ea typeface="ＭＳ Ｐゴシック"/>
            </a:rPr>
            <a:t>　今後、人口構造の変化によって公共施設等の利用需要が変化していくことが予想されている中で、中長期的な視点に基づき、公共施設等の最適な配置(選択と集中)を進めていく必要がある。同時に、新規投資と更新投資のバランスを重視しつつ、資金確保と更新時期を把握することで、計画的に財政負担を軽減・平準化することが安定した行政運営に必要とな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6400" cy="220980"/>
    <xdr:sp macro="" textlink="">
      <xdr:nvSpPr>
        <xdr:cNvPr id="51" name="テキスト ボックス 50"/>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6400" cy="220980"/>
    <xdr:sp macro="" textlink="">
      <xdr:nvSpPr>
        <xdr:cNvPr id="53" name="テキスト ボックス 52"/>
        <xdr:cNvSpPr txBox="1"/>
      </xdr:nvSpPr>
      <xdr:spPr>
        <a:xfrm>
          <a:off x="795655" y="65862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5" name="テキスト ボックス 54"/>
        <xdr:cNvSpPr txBox="1"/>
      </xdr:nvSpPr>
      <xdr:spPr>
        <a:xfrm>
          <a:off x="847090" y="6154420"/>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7" name="テキスト ボックス 56"/>
        <xdr:cNvSpPr txBox="1"/>
      </xdr:nvSpPr>
      <xdr:spPr>
        <a:xfrm>
          <a:off x="847090"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9" name="テキスト ボックス 58"/>
        <xdr:cNvSpPr txBox="1"/>
      </xdr:nvSpPr>
      <xdr:spPr>
        <a:xfrm>
          <a:off x="847090" y="52908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1" name="テキスト ボックス 60"/>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151765</xdr:rowOff>
    </xdr:to>
    <xdr:cxnSp macro="">
      <xdr:nvCxnSpPr>
        <xdr:cNvPr id="63" name="直線コネクタ 62"/>
        <xdr:cNvCxnSpPr/>
      </xdr:nvCxnSpPr>
      <xdr:spPr>
        <a:xfrm flipV="1">
          <a:off x="4760595" y="535241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155575</xdr:rowOff>
    </xdr:from>
    <xdr:ext cx="400685" cy="254635"/>
    <xdr:sp macro="" textlink="">
      <xdr:nvSpPr>
        <xdr:cNvPr id="64" name="有形固定資産減価償却率最小値テキスト"/>
        <xdr:cNvSpPr txBox="1"/>
      </xdr:nvSpPr>
      <xdr:spPr>
        <a:xfrm>
          <a:off x="4813300" y="65849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151765</xdr:rowOff>
    </xdr:from>
    <xdr:to>
      <xdr:col>23</xdr:col>
      <xdr:colOff>174625</xdr:colOff>
      <xdr:row>33</xdr:row>
      <xdr:rowOff>151765</xdr:rowOff>
    </xdr:to>
    <xdr:cxnSp macro="">
      <xdr:nvCxnSpPr>
        <xdr:cNvPr id="65" name="直線コネクタ 64"/>
        <xdr:cNvCxnSpPr/>
      </xdr:nvCxnSpPr>
      <xdr:spPr>
        <a:xfrm>
          <a:off x="4673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69850</xdr:rowOff>
    </xdr:from>
    <xdr:ext cx="400685" cy="259080"/>
    <xdr:sp macro="" textlink="">
      <xdr:nvSpPr>
        <xdr:cNvPr id="66" name="有形固定資産減価償却率最大値テキスト"/>
        <xdr:cNvSpPr txBox="1"/>
      </xdr:nvSpPr>
      <xdr:spPr>
        <a:xfrm>
          <a:off x="4813300" y="51276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109855</xdr:rowOff>
    </xdr:from>
    <xdr:ext cx="400685" cy="254635"/>
    <xdr:sp macro="" textlink="">
      <xdr:nvSpPr>
        <xdr:cNvPr id="68" name="有形固定資産減価償却率平均値テキスト"/>
        <xdr:cNvSpPr txBox="1"/>
      </xdr:nvSpPr>
      <xdr:spPr>
        <a:xfrm>
          <a:off x="4813300" y="56819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88900</xdr:rowOff>
    </xdr:from>
    <xdr:to>
      <xdr:col>19</xdr:col>
      <xdr:colOff>187325</xdr:colOff>
      <xdr:row>30</xdr:row>
      <xdr:rowOff>19050</xdr:rowOff>
    </xdr:to>
    <xdr:sp macro="" textlink="">
      <xdr:nvSpPr>
        <xdr:cNvPr id="70" name="フローチャート: 判断 69"/>
        <xdr:cNvSpPr/>
      </xdr:nvSpPr>
      <xdr:spPr>
        <a:xfrm>
          <a:off x="4000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56515</xdr:rowOff>
    </xdr:from>
    <xdr:to>
      <xdr:col>11</xdr:col>
      <xdr:colOff>187325</xdr:colOff>
      <xdr:row>29</xdr:row>
      <xdr:rowOff>158115</xdr:rowOff>
    </xdr:to>
    <xdr:sp macro="" textlink="">
      <xdr:nvSpPr>
        <xdr:cNvPr id="72" name="フローチャート: 判断 71"/>
        <xdr:cNvSpPr/>
      </xdr:nvSpPr>
      <xdr:spPr>
        <a:xfrm>
          <a:off x="2476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48260</xdr:rowOff>
    </xdr:from>
    <xdr:to>
      <xdr:col>7</xdr:col>
      <xdr:colOff>187325</xdr:colOff>
      <xdr:row>29</xdr:row>
      <xdr:rowOff>149860</xdr:rowOff>
    </xdr:to>
    <xdr:sp macro="" textlink="">
      <xdr:nvSpPr>
        <xdr:cNvPr id="73" name="フローチャート: 判断 72"/>
        <xdr:cNvSpPr/>
      </xdr:nvSpPr>
      <xdr:spPr>
        <a:xfrm>
          <a:off x="1714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4" name="テキスト ボックス 73"/>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5" name="テキスト ボックス 74"/>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6" name="テキスト ボックス 75"/>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7" name="テキスト ボックス 76"/>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8" name="テキスト ボックス 77"/>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136525</xdr:rowOff>
    </xdr:from>
    <xdr:to>
      <xdr:col>23</xdr:col>
      <xdr:colOff>136525</xdr:colOff>
      <xdr:row>30</xdr:row>
      <xdr:rowOff>66675</xdr:rowOff>
    </xdr:to>
    <xdr:sp macro="" textlink="">
      <xdr:nvSpPr>
        <xdr:cNvPr id="79" name="楕円 78"/>
        <xdr:cNvSpPr/>
      </xdr:nvSpPr>
      <xdr:spPr>
        <a:xfrm>
          <a:off x="4711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114935</xdr:rowOff>
    </xdr:from>
    <xdr:ext cx="400685" cy="259080"/>
    <xdr:sp macro="" textlink="">
      <xdr:nvSpPr>
        <xdr:cNvPr id="80" name="有形固定資産減価償却率該当値テキスト"/>
        <xdr:cNvSpPr txBox="1"/>
      </xdr:nvSpPr>
      <xdr:spPr>
        <a:xfrm>
          <a:off x="4813300" y="5858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109220</xdr:rowOff>
    </xdr:from>
    <xdr:to>
      <xdr:col>19</xdr:col>
      <xdr:colOff>187325</xdr:colOff>
      <xdr:row>30</xdr:row>
      <xdr:rowOff>38735</xdr:rowOff>
    </xdr:to>
    <xdr:sp macro="" textlink="">
      <xdr:nvSpPr>
        <xdr:cNvPr id="81" name="楕円 80"/>
        <xdr:cNvSpPr/>
      </xdr:nvSpPr>
      <xdr:spPr>
        <a:xfrm>
          <a:off x="4000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15875</xdr:rowOff>
    </xdr:to>
    <xdr:cxnSp macro="">
      <xdr:nvCxnSpPr>
        <xdr:cNvPr id="82" name="直線コネクタ 81"/>
        <xdr:cNvCxnSpPr/>
      </xdr:nvCxnSpPr>
      <xdr:spPr>
        <a:xfrm>
          <a:off x="4051300" y="5902960"/>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17780</xdr:rowOff>
    </xdr:to>
    <xdr:sp macro="" textlink="">
      <xdr:nvSpPr>
        <xdr:cNvPr id="83" name="楕円 82"/>
        <xdr:cNvSpPr/>
      </xdr:nvSpPr>
      <xdr:spPr>
        <a:xfrm>
          <a:off x="3238500" y="5830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159385</xdr:rowOff>
    </xdr:to>
    <xdr:cxnSp macro="">
      <xdr:nvCxnSpPr>
        <xdr:cNvPr id="84" name="直線コネクタ 83"/>
        <xdr:cNvCxnSpPr/>
      </xdr:nvCxnSpPr>
      <xdr:spPr>
        <a:xfrm>
          <a:off x="3289300" y="588137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137795</xdr:rowOff>
    </xdr:to>
    <xdr:cxnSp macro="">
      <xdr:nvCxnSpPr>
        <xdr:cNvPr id="86" name="直線コネクタ 85"/>
        <xdr:cNvCxnSpPr/>
      </xdr:nvCxnSpPr>
      <xdr:spPr>
        <a:xfrm>
          <a:off x="2527300" y="585978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52705</xdr:rowOff>
    </xdr:from>
    <xdr:to>
      <xdr:col>7</xdr:col>
      <xdr:colOff>187325</xdr:colOff>
      <xdr:row>29</xdr:row>
      <xdr:rowOff>154940</xdr:rowOff>
    </xdr:to>
    <xdr:sp macro="" textlink="">
      <xdr:nvSpPr>
        <xdr:cNvPr id="87" name="楕円 86"/>
        <xdr:cNvSpPr/>
      </xdr:nvSpPr>
      <xdr:spPr>
        <a:xfrm>
          <a:off x="1714500" y="57962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103505</xdr:rowOff>
    </xdr:from>
    <xdr:to>
      <xdr:col>11</xdr:col>
      <xdr:colOff>136525</xdr:colOff>
      <xdr:row>29</xdr:row>
      <xdr:rowOff>116205</xdr:rowOff>
    </xdr:to>
    <xdr:cxnSp macro="">
      <xdr:nvCxnSpPr>
        <xdr:cNvPr id="88" name="直線コネクタ 87"/>
        <xdr:cNvCxnSpPr/>
      </xdr:nvCxnSpPr>
      <xdr:spPr>
        <a:xfrm>
          <a:off x="1765300" y="584708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35560</xdr:rowOff>
    </xdr:from>
    <xdr:ext cx="400685" cy="259080"/>
    <xdr:sp macro="" textlink="">
      <xdr:nvSpPr>
        <xdr:cNvPr id="89" name="n_1aveValue有形固定資産減価償却率"/>
        <xdr:cNvSpPr txBox="1"/>
      </xdr:nvSpPr>
      <xdr:spPr>
        <a:xfrm>
          <a:off x="3836035" y="56076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22860</xdr:rowOff>
    </xdr:from>
    <xdr:ext cx="400685" cy="259080"/>
    <xdr:sp macro="" textlink="">
      <xdr:nvSpPr>
        <xdr:cNvPr id="90" name="n_2aveValue有形固定資産減価償却率"/>
        <xdr:cNvSpPr txBox="1"/>
      </xdr:nvSpPr>
      <xdr:spPr>
        <a:xfrm>
          <a:off x="3086735" y="55949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3175</xdr:rowOff>
    </xdr:from>
    <xdr:ext cx="400685" cy="259080"/>
    <xdr:sp macro="" textlink="">
      <xdr:nvSpPr>
        <xdr:cNvPr id="91" name="n_3aveValue有形固定資産減価償却率"/>
        <xdr:cNvSpPr txBox="1"/>
      </xdr:nvSpPr>
      <xdr:spPr>
        <a:xfrm>
          <a:off x="2324735" y="5575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166370</xdr:rowOff>
    </xdr:from>
    <xdr:ext cx="400685" cy="254635"/>
    <xdr:sp macro="" textlink="">
      <xdr:nvSpPr>
        <xdr:cNvPr id="92" name="n_4aveValue有形固定資産減価償却率"/>
        <xdr:cNvSpPr txBox="1"/>
      </xdr:nvSpPr>
      <xdr:spPr>
        <a:xfrm>
          <a:off x="1562735" y="55670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29845</xdr:rowOff>
    </xdr:from>
    <xdr:ext cx="400685" cy="254635"/>
    <xdr:sp macro="" textlink="">
      <xdr:nvSpPr>
        <xdr:cNvPr id="93" name="n_1mainValue有形固定資産減価償却率"/>
        <xdr:cNvSpPr txBox="1"/>
      </xdr:nvSpPr>
      <xdr:spPr>
        <a:xfrm>
          <a:off x="3836035" y="59448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8255</xdr:rowOff>
    </xdr:from>
    <xdr:ext cx="400685" cy="254635"/>
    <xdr:sp macro="" textlink="">
      <xdr:nvSpPr>
        <xdr:cNvPr id="94" name="n_2mainValue有形固定資産減価償却率"/>
        <xdr:cNvSpPr txBox="1"/>
      </xdr:nvSpPr>
      <xdr:spPr>
        <a:xfrm>
          <a:off x="3086735" y="59232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158115</xdr:rowOff>
    </xdr:from>
    <xdr:ext cx="400685" cy="254635"/>
    <xdr:sp macro="" textlink="">
      <xdr:nvSpPr>
        <xdr:cNvPr id="95" name="n_3mainValue有形固定資産減価償却率"/>
        <xdr:cNvSpPr txBox="1"/>
      </xdr:nvSpPr>
      <xdr:spPr>
        <a:xfrm>
          <a:off x="2324735" y="5901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145415</xdr:rowOff>
    </xdr:from>
    <xdr:ext cx="400685" cy="254635"/>
    <xdr:sp macro="" textlink="">
      <xdr:nvSpPr>
        <xdr:cNvPr id="96" name="n_4mainValue有形固定資産減価償却率"/>
        <xdr:cNvSpPr txBox="1"/>
      </xdr:nvSpPr>
      <xdr:spPr>
        <a:xfrm>
          <a:off x="1562735" y="5888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平成29年度774.5％、平成30年度849.3％、令和元年度935.3％、令和2年度855.4％、令和3年度582.8％となり、類似団体平均と比較すると高い状況が続いており、経常的に確保できる資金に対し、地方債等の債務負担が重い状況にあると言える。地方債残高が以前よりも減少しているものの、業務収支における黒字部分が依然として小さいことが要因である。</a:t>
          </a:r>
        </a:p>
        <a:p>
          <a:r>
            <a:rPr lang="ja-JP" altLang="en-US" sz="1000">
              <a:latin typeface="ＭＳ Ｐゴシック"/>
              <a:ea typeface="ＭＳ Ｐゴシック"/>
            </a:rPr>
            <a:t>　今後、公共資産投資と地方債残高のバランスを考慮しながら、将来世代への負担の先送りが顕著とならないよう、安定的な財政運営を維持していく。</a:t>
          </a:r>
        </a:p>
        <a:p>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2" name="テキスト ボックス 111"/>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980"/>
    <xdr:sp macro="" textlink="">
      <xdr:nvSpPr>
        <xdr:cNvPr id="114" name="テキスト ボックス 113"/>
        <xdr:cNvSpPr txBox="1"/>
      </xdr:nvSpPr>
      <xdr:spPr>
        <a:xfrm>
          <a:off x="10756900" y="671004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6400" cy="220980"/>
    <xdr:sp macro="" textlink="">
      <xdr:nvSpPr>
        <xdr:cNvPr id="116" name="テキスト ボックス 115"/>
        <xdr:cNvSpPr txBox="1"/>
      </xdr:nvSpPr>
      <xdr:spPr>
        <a:xfrm>
          <a:off x="10828655" y="640143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6400" cy="220980"/>
    <xdr:sp macro="" textlink="">
      <xdr:nvSpPr>
        <xdr:cNvPr id="118" name="テキスト ボックス 117"/>
        <xdr:cNvSpPr txBox="1"/>
      </xdr:nvSpPr>
      <xdr:spPr>
        <a:xfrm>
          <a:off x="10828655" y="609282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6400" cy="220980"/>
    <xdr:sp macro="" textlink="">
      <xdr:nvSpPr>
        <xdr:cNvPr id="120" name="テキスト ボックス 119"/>
        <xdr:cNvSpPr txBox="1"/>
      </xdr:nvSpPr>
      <xdr:spPr>
        <a:xfrm>
          <a:off x="10828655" y="578421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6400" cy="220980"/>
    <xdr:sp macro="" textlink="">
      <xdr:nvSpPr>
        <xdr:cNvPr id="122" name="テキスト ボックス 121"/>
        <xdr:cNvSpPr txBox="1"/>
      </xdr:nvSpPr>
      <xdr:spPr>
        <a:xfrm>
          <a:off x="10828655" y="54762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980"/>
    <xdr:sp macro="" textlink="">
      <xdr:nvSpPr>
        <xdr:cNvPr id="124" name="テキスト ボックス 123"/>
        <xdr:cNvSpPr txBox="1"/>
      </xdr:nvSpPr>
      <xdr:spPr>
        <a:xfrm>
          <a:off x="10931525" y="516763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45085</xdr:rowOff>
    </xdr:to>
    <xdr:cxnSp macro="">
      <xdr:nvCxnSpPr>
        <xdr:cNvPr id="127" name="直線コネクタ 126"/>
        <xdr:cNvCxnSpPr/>
      </xdr:nvCxnSpPr>
      <xdr:spPr>
        <a:xfrm flipV="1">
          <a:off x="14793595" y="526161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48895</xdr:rowOff>
    </xdr:from>
    <xdr:ext cx="465455" cy="259080"/>
    <xdr:sp macro="" textlink="">
      <xdr:nvSpPr>
        <xdr:cNvPr id="128" name="債務償還比率最小値テキスト"/>
        <xdr:cNvSpPr txBox="1"/>
      </xdr:nvSpPr>
      <xdr:spPr>
        <a:xfrm>
          <a:off x="14846300" y="6649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45085</xdr:rowOff>
    </xdr:from>
    <xdr:to>
      <xdr:col>76</xdr:col>
      <xdr:colOff>111125</xdr:colOff>
      <xdr:row>34</xdr:row>
      <xdr:rowOff>45085</xdr:rowOff>
    </xdr:to>
    <xdr:cxnSp macro="">
      <xdr:nvCxnSpPr>
        <xdr:cNvPr id="129" name="直線コネクタ 128"/>
        <xdr:cNvCxnSpPr/>
      </xdr:nvCxnSpPr>
      <xdr:spPr>
        <a:xfrm>
          <a:off x="1470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5915" cy="259080"/>
    <xdr:sp macro="" textlink="">
      <xdr:nvSpPr>
        <xdr:cNvPr id="130" name="債務償還比率最大値テキスト"/>
        <xdr:cNvSpPr txBox="1"/>
      </xdr:nvSpPr>
      <xdr:spPr>
        <a:xfrm>
          <a:off x="14846300" y="503682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151765</xdr:rowOff>
    </xdr:from>
    <xdr:ext cx="465455" cy="259080"/>
    <xdr:sp macro="" textlink="">
      <xdr:nvSpPr>
        <xdr:cNvPr id="132" name="債務償還比率平均値テキスト"/>
        <xdr:cNvSpPr txBox="1"/>
      </xdr:nvSpPr>
      <xdr:spPr>
        <a:xfrm>
          <a:off x="14846300" y="572389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128905</xdr:rowOff>
    </xdr:from>
    <xdr:to>
      <xdr:col>76</xdr:col>
      <xdr:colOff>73025</xdr:colOff>
      <xdr:row>30</xdr:row>
      <xdr:rowOff>59055</xdr:rowOff>
    </xdr:to>
    <xdr:sp macro="" textlink="">
      <xdr:nvSpPr>
        <xdr:cNvPr id="133" name="フローチャート: 判断 132"/>
        <xdr:cNvSpPr/>
      </xdr:nvSpPr>
      <xdr:spPr>
        <a:xfrm>
          <a:off x="1474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29210</xdr:rowOff>
    </xdr:from>
    <xdr:to>
      <xdr:col>72</xdr:col>
      <xdr:colOff>123825</xdr:colOff>
      <xdr:row>31</xdr:row>
      <xdr:rowOff>130175</xdr:rowOff>
    </xdr:to>
    <xdr:sp macro="" textlink="">
      <xdr:nvSpPr>
        <xdr:cNvPr id="134" name="フローチャート: 判断 133"/>
        <xdr:cNvSpPr/>
      </xdr:nvSpPr>
      <xdr:spPr>
        <a:xfrm>
          <a:off x="14033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57785</xdr:rowOff>
    </xdr:from>
    <xdr:to>
      <xdr:col>68</xdr:col>
      <xdr:colOff>123825</xdr:colOff>
      <xdr:row>31</xdr:row>
      <xdr:rowOff>159385</xdr:rowOff>
    </xdr:to>
    <xdr:sp macro="" textlink="">
      <xdr:nvSpPr>
        <xdr:cNvPr id="135" name="フローチャート: 判断 134"/>
        <xdr:cNvSpPr/>
      </xdr:nvSpPr>
      <xdr:spPr>
        <a:xfrm>
          <a:off x="13271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38735</xdr:rowOff>
    </xdr:from>
    <xdr:to>
      <xdr:col>64</xdr:col>
      <xdr:colOff>123825</xdr:colOff>
      <xdr:row>31</xdr:row>
      <xdr:rowOff>140335</xdr:rowOff>
    </xdr:to>
    <xdr:sp macro="" textlink="">
      <xdr:nvSpPr>
        <xdr:cNvPr id="136" name="フローチャート: 判断 135"/>
        <xdr:cNvSpPr/>
      </xdr:nvSpPr>
      <xdr:spPr>
        <a:xfrm>
          <a:off x="12509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67310</xdr:rowOff>
    </xdr:from>
    <xdr:to>
      <xdr:col>60</xdr:col>
      <xdr:colOff>123825</xdr:colOff>
      <xdr:row>31</xdr:row>
      <xdr:rowOff>168910</xdr:rowOff>
    </xdr:to>
    <xdr:sp macro="" textlink="">
      <xdr:nvSpPr>
        <xdr:cNvPr id="137" name="フローチャート: 判断 136"/>
        <xdr:cNvSpPr/>
      </xdr:nvSpPr>
      <xdr:spPr>
        <a:xfrm>
          <a:off x="117475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8" name="テキスト ボックス 137"/>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9" name="テキスト ボックス 138"/>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0" name="テキスト ボックス 139"/>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1" name="テキスト ボックス 140"/>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2" name="テキスト ボックス 141"/>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22860</xdr:rowOff>
    </xdr:from>
    <xdr:to>
      <xdr:col>76</xdr:col>
      <xdr:colOff>73025</xdr:colOff>
      <xdr:row>31</xdr:row>
      <xdr:rowOff>124460</xdr:rowOff>
    </xdr:to>
    <xdr:sp macro="" textlink="">
      <xdr:nvSpPr>
        <xdr:cNvPr id="143" name="楕円 142"/>
        <xdr:cNvSpPr/>
      </xdr:nvSpPr>
      <xdr:spPr>
        <a:xfrm>
          <a:off x="147447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1270</xdr:rowOff>
    </xdr:from>
    <xdr:ext cx="465455" cy="259080"/>
    <xdr:sp macro="" textlink="">
      <xdr:nvSpPr>
        <xdr:cNvPr id="144" name="債務償還比率該当値テキスト"/>
        <xdr:cNvSpPr txBox="1"/>
      </xdr:nvSpPr>
      <xdr:spPr>
        <a:xfrm>
          <a:off x="14846300" y="6087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100330</xdr:rowOff>
    </xdr:from>
    <xdr:to>
      <xdr:col>72</xdr:col>
      <xdr:colOff>123825</xdr:colOff>
      <xdr:row>34</xdr:row>
      <xdr:rowOff>30480</xdr:rowOff>
    </xdr:to>
    <xdr:sp macro="" textlink="">
      <xdr:nvSpPr>
        <xdr:cNvPr id="145" name="楕円 144"/>
        <xdr:cNvSpPr/>
      </xdr:nvSpPr>
      <xdr:spPr>
        <a:xfrm>
          <a:off x="14033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73660</xdr:rowOff>
    </xdr:from>
    <xdr:to>
      <xdr:col>76</xdr:col>
      <xdr:colOff>22225</xdr:colOff>
      <xdr:row>33</xdr:row>
      <xdr:rowOff>151130</xdr:rowOff>
    </xdr:to>
    <xdr:cxnSp macro="">
      <xdr:nvCxnSpPr>
        <xdr:cNvPr id="146" name="直線コネクタ 145"/>
        <xdr:cNvCxnSpPr/>
      </xdr:nvCxnSpPr>
      <xdr:spPr>
        <a:xfrm flipV="1">
          <a:off x="14084300" y="6160135"/>
          <a:ext cx="7112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52070</xdr:rowOff>
    </xdr:from>
    <xdr:to>
      <xdr:col>68</xdr:col>
      <xdr:colOff>123825</xdr:colOff>
      <xdr:row>34</xdr:row>
      <xdr:rowOff>153670</xdr:rowOff>
    </xdr:to>
    <xdr:sp macro="" textlink="">
      <xdr:nvSpPr>
        <xdr:cNvPr id="147" name="楕円 146"/>
        <xdr:cNvSpPr/>
      </xdr:nvSpPr>
      <xdr:spPr>
        <a:xfrm>
          <a:off x="1327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151130</xdr:rowOff>
    </xdr:from>
    <xdr:to>
      <xdr:col>72</xdr:col>
      <xdr:colOff>73025</xdr:colOff>
      <xdr:row>34</xdr:row>
      <xdr:rowOff>102870</xdr:rowOff>
    </xdr:to>
    <xdr:cxnSp macro="">
      <xdr:nvCxnSpPr>
        <xdr:cNvPr id="148" name="直線コネクタ 147"/>
        <xdr:cNvCxnSpPr/>
      </xdr:nvCxnSpPr>
      <xdr:spPr>
        <a:xfrm flipV="1">
          <a:off x="13322300" y="6580505"/>
          <a:ext cx="762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90805</xdr:rowOff>
    </xdr:from>
    <xdr:to>
      <xdr:col>64</xdr:col>
      <xdr:colOff>123825</xdr:colOff>
      <xdr:row>34</xdr:row>
      <xdr:rowOff>20955</xdr:rowOff>
    </xdr:to>
    <xdr:sp macro="" textlink="">
      <xdr:nvSpPr>
        <xdr:cNvPr id="149" name="楕円 148"/>
        <xdr:cNvSpPr/>
      </xdr:nvSpPr>
      <xdr:spPr>
        <a:xfrm>
          <a:off x="1250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141605</xdr:rowOff>
    </xdr:from>
    <xdr:to>
      <xdr:col>68</xdr:col>
      <xdr:colOff>73025</xdr:colOff>
      <xdr:row>34</xdr:row>
      <xdr:rowOff>102870</xdr:rowOff>
    </xdr:to>
    <xdr:cxnSp macro="">
      <xdr:nvCxnSpPr>
        <xdr:cNvPr id="150" name="直線コネクタ 149"/>
        <xdr:cNvCxnSpPr/>
      </xdr:nvCxnSpPr>
      <xdr:spPr>
        <a:xfrm>
          <a:off x="12560300" y="6570980"/>
          <a:ext cx="762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147320</xdr:rowOff>
    </xdr:from>
    <xdr:to>
      <xdr:col>60</xdr:col>
      <xdr:colOff>123825</xdr:colOff>
      <xdr:row>33</xdr:row>
      <xdr:rowOff>77470</xdr:rowOff>
    </xdr:to>
    <xdr:sp macro="" textlink="">
      <xdr:nvSpPr>
        <xdr:cNvPr id="151" name="楕円 150"/>
        <xdr:cNvSpPr/>
      </xdr:nvSpPr>
      <xdr:spPr>
        <a:xfrm>
          <a:off x="1174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26670</xdr:rowOff>
    </xdr:from>
    <xdr:to>
      <xdr:col>64</xdr:col>
      <xdr:colOff>73025</xdr:colOff>
      <xdr:row>33</xdr:row>
      <xdr:rowOff>141605</xdr:rowOff>
    </xdr:to>
    <xdr:cxnSp macro="">
      <xdr:nvCxnSpPr>
        <xdr:cNvPr id="152" name="直線コネクタ 151"/>
        <xdr:cNvCxnSpPr/>
      </xdr:nvCxnSpPr>
      <xdr:spPr>
        <a:xfrm>
          <a:off x="11798300" y="6456045"/>
          <a:ext cx="762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146685</xdr:rowOff>
    </xdr:from>
    <xdr:ext cx="465455" cy="254635"/>
    <xdr:sp macro="" textlink="">
      <xdr:nvSpPr>
        <xdr:cNvPr id="153" name="n_1aveValue債務償還比率"/>
        <xdr:cNvSpPr txBox="1"/>
      </xdr:nvSpPr>
      <xdr:spPr>
        <a:xfrm>
          <a:off x="13836650" y="5890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4445</xdr:rowOff>
    </xdr:from>
    <xdr:ext cx="465455" cy="259080"/>
    <xdr:sp macro="" textlink="">
      <xdr:nvSpPr>
        <xdr:cNvPr id="154" name="n_2aveValue債務償還比率"/>
        <xdr:cNvSpPr txBox="1"/>
      </xdr:nvSpPr>
      <xdr:spPr>
        <a:xfrm>
          <a:off x="13087350" y="5919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156845</xdr:rowOff>
    </xdr:from>
    <xdr:ext cx="465455" cy="254635"/>
    <xdr:sp macro="" textlink="">
      <xdr:nvSpPr>
        <xdr:cNvPr id="155" name="n_3aveValue債務償還比率"/>
        <xdr:cNvSpPr txBox="1"/>
      </xdr:nvSpPr>
      <xdr:spPr>
        <a:xfrm>
          <a:off x="12325350" y="5900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13970</xdr:rowOff>
    </xdr:from>
    <xdr:ext cx="465455" cy="259080"/>
    <xdr:sp macro="" textlink="">
      <xdr:nvSpPr>
        <xdr:cNvPr id="156" name="n_4aveValue債務償還比率"/>
        <xdr:cNvSpPr txBox="1"/>
      </xdr:nvSpPr>
      <xdr:spPr>
        <a:xfrm>
          <a:off x="11563350" y="5928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21590</xdr:rowOff>
    </xdr:from>
    <xdr:ext cx="465455" cy="259080"/>
    <xdr:sp macro="" textlink="">
      <xdr:nvSpPr>
        <xdr:cNvPr id="157" name="n_1mainValue債務償還比率"/>
        <xdr:cNvSpPr txBox="1"/>
      </xdr:nvSpPr>
      <xdr:spPr>
        <a:xfrm>
          <a:off x="13836650" y="6622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144780</xdr:rowOff>
    </xdr:from>
    <xdr:ext cx="465455" cy="254635"/>
    <xdr:sp macro="" textlink="">
      <xdr:nvSpPr>
        <xdr:cNvPr id="158" name="n_2mainValue債務償還比率"/>
        <xdr:cNvSpPr txBox="1"/>
      </xdr:nvSpPr>
      <xdr:spPr>
        <a:xfrm>
          <a:off x="13087350" y="6745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12065</xdr:rowOff>
    </xdr:from>
    <xdr:ext cx="465455" cy="259080"/>
    <xdr:sp macro="" textlink="">
      <xdr:nvSpPr>
        <xdr:cNvPr id="159" name="n_3mainValue債務償還比率"/>
        <xdr:cNvSpPr txBox="1"/>
      </xdr:nvSpPr>
      <xdr:spPr>
        <a:xfrm>
          <a:off x="12325350" y="6612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68580</xdr:rowOff>
    </xdr:from>
    <xdr:ext cx="465455" cy="259080"/>
    <xdr:sp macro="" textlink="">
      <xdr:nvSpPr>
        <xdr:cNvPr id="160" name="n_4mainValue債務償還比率"/>
        <xdr:cNvSpPr txBox="1"/>
      </xdr:nvSpPr>
      <xdr:spPr>
        <a:xfrm>
          <a:off x="11563350" y="649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4" name="テキスト ボックス 163"/>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6" name="テキスト ボックス 165"/>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68580</xdr:rowOff>
    </xdr:from>
    <xdr:ext cx="405130" cy="259080"/>
    <xdr:sp macro="" textlink="">
      <xdr:nvSpPr>
        <xdr:cNvPr id="60" name="【道路】&#10;有形固定資産減価償却率最大値テキスト"/>
        <xdr:cNvSpPr txBox="1"/>
      </xdr:nvSpPr>
      <xdr:spPr>
        <a:xfrm>
          <a:off x="4673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9525</xdr:rowOff>
    </xdr:from>
    <xdr:ext cx="405130" cy="254635"/>
    <xdr:sp macro="" textlink="">
      <xdr:nvSpPr>
        <xdr:cNvPr id="62" name="【道路】&#10;有形固定資産減価償却率平均値テキスト"/>
        <xdr:cNvSpPr txBox="1"/>
      </xdr:nvSpPr>
      <xdr:spPr>
        <a:xfrm>
          <a:off x="4673600" y="65246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166370</xdr:rowOff>
    </xdr:from>
    <xdr:ext cx="405130" cy="254635"/>
    <xdr:sp macro="" textlink="">
      <xdr:nvSpPr>
        <xdr:cNvPr id="74" name="【道路】&#10;有形固定資産減価償却率該当値テキスト"/>
        <xdr:cNvSpPr txBox="1"/>
      </xdr:nvSpPr>
      <xdr:spPr>
        <a:xfrm>
          <a:off x="4673600" y="6338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22860</xdr:rowOff>
    </xdr:to>
    <xdr:cxnSp macro="">
      <xdr:nvCxnSpPr>
        <xdr:cNvPr id="76" name="直線コネクタ 75"/>
        <xdr:cNvCxnSpPr/>
      </xdr:nvCxnSpPr>
      <xdr:spPr>
        <a:xfrm>
          <a:off x="3797300" y="649414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150495</xdr:rowOff>
    </xdr:to>
    <xdr:cxnSp macro="">
      <xdr:nvCxnSpPr>
        <xdr:cNvPr id="78" name="直線コネクタ 77"/>
        <xdr:cNvCxnSpPr/>
      </xdr:nvCxnSpPr>
      <xdr:spPr>
        <a:xfrm>
          <a:off x="2908300" y="64674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123825</xdr:rowOff>
    </xdr:to>
    <xdr:cxnSp macro="">
      <xdr:nvCxnSpPr>
        <xdr:cNvPr id="80" name="直線コネクタ 79"/>
        <xdr:cNvCxnSpPr/>
      </xdr:nvCxnSpPr>
      <xdr:spPr>
        <a:xfrm>
          <a:off x="2019300" y="6435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40640</xdr:rowOff>
    </xdr:from>
    <xdr:to>
      <xdr:col>10</xdr:col>
      <xdr:colOff>114300</xdr:colOff>
      <xdr:row>37</xdr:row>
      <xdr:rowOff>91440</xdr:rowOff>
    </xdr:to>
    <xdr:cxnSp macro="">
      <xdr:nvCxnSpPr>
        <xdr:cNvPr id="82" name="直線コネクタ 81"/>
        <xdr:cNvCxnSpPr/>
      </xdr:nvCxnSpPr>
      <xdr:spPr>
        <a:xfrm>
          <a:off x="1130300" y="63842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112395</xdr:rowOff>
    </xdr:from>
    <xdr:ext cx="405130" cy="254635"/>
    <xdr:sp macro="" textlink="">
      <xdr:nvSpPr>
        <xdr:cNvPr id="83" name="n_1aveValue【道路】&#10;有形固定資産減価償却率"/>
        <xdr:cNvSpPr txBox="1"/>
      </xdr:nvSpPr>
      <xdr:spPr>
        <a:xfrm>
          <a:off x="3582035" y="66274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0685" cy="254635"/>
    <xdr:sp macro="" textlink="">
      <xdr:nvSpPr>
        <xdr:cNvPr id="84" name="n_2aveValue【道路】&#10;有形固定資産減価償却率"/>
        <xdr:cNvSpPr txBox="1"/>
      </xdr:nvSpPr>
      <xdr:spPr>
        <a:xfrm>
          <a:off x="2705735" y="6616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68580</xdr:rowOff>
    </xdr:from>
    <xdr:ext cx="400685" cy="259080"/>
    <xdr:sp macro="" textlink="">
      <xdr:nvSpPr>
        <xdr:cNvPr id="85" name="n_3aveValue【道路】&#10;有形固定資産減価償却率"/>
        <xdr:cNvSpPr txBox="1"/>
      </xdr:nvSpPr>
      <xdr:spPr>
        <a:xfrm>
          <a:off x="1816735" y="6583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49530</xdr:rowOff>
    </xdr:from>
    <xdr:ext cx="400685" cy="259080"/>
    <xdr:sp macro="" textlink="">
      <xdr:nvSpPr>
        <xdr:cNvPr id="86" name="n_4aveValue【道路】&#10;有形固定資産減価償却率"/>
        <xdr:cNvSpPr txBox="1"/>
      </xdr:nvSpPr>
      <xdr:spPr>
        <a:xfrm>
          <a:off x="927735" y="6564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46355</xdr:rowOff>
    </xdr:from>
    <xdr:ext cx="405130" cy="259080"/>
    <xdr:sp macro="" textlink="">
      <xdr:nvSpPr>
        <xdr:cNvPr id="87" name="n_1main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19685</xdr:rowOff>
    </xdr:from>
    <xdr:ext cx="400685" cy="254635"/>
    <xdr:sp macro="" textlink="">
      <xdr:nvSpPr>
        <xdr:cNvPr id="88" name="n_2mainValue【道路】&#10;有形固定資産減価償却率"/>
        <xdr:cNvSpPr txBox="1"/>
      </xdr:nvSpPr>
      <xdr:spPr>
        <a:xfrm>
          <a:off x="2705735" y="6191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158750</xdr:rowOff>
    </xdr:from>
    <xdr:ext cx="400685" cy="259080"/>
    <xdr:sp macro="" textlink="">
      <xdr:nvSpPr>
        <xdr:cNvPr id="89" name="n_3mainValue【道路】&#10;有形固定資産減価償却率"/>
        <xdr:cNvSpPr txBox="1"/>
      </xdr:nvSpPr>
      <xdr:spPr>
        <a:xfrm>
          <a:off x="1816735" y="61595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107315</xdr:rowOff>
    </xdr:from>
    <xdr:ext cx="400685" cy="259080"/>
    <xdr:sp macro="" textlink="">
      <xdr:nvSpPr>
        <xdr:cNvPr id="90" name="n_4mainValue【道路】&#10;有形固定資産減価償却率"/>
        <xdr:cNvSpPr txBox="1"/>
      </xdr:nvSpPr>
      <xdr:spPr>
        <a:xfrm>
          <a:off x="927735" y="6108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2" name="テキスト ボックス 101"/>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4" name="テキスト ボックス 103"/>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635"/>
    <xdr:sp macro="" textlink="">
      <xdr:nvSpPr>
        <xdr:cNvPr id="110" name="テキスト ボックス 109"/>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90805</xdr:rowOff>
    </xdr:from>
    <xdr:to>
      <xdr:col>54</xdr:col>
      <xdr:colOff>189865</xdr:colOff>
      <xdr:row>41</xdr:row>
      <xdr:rowOff>104140</xdr:rowOff>
    </xdr:to>
    <xdr:cxnSp macro="">
      <xdr:nvCxnSpPr>
        <xdr:cNvPr id="114" name="直線コネクタ 113"/>
        <xdr:cNvCxnSpPr/>
      </xdr:nvCxnSpPr>
      <xdr:spPr>
        <a:xfrm flipV="1">
          <a:off x="10476865" y="592010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5"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6" name="直線コネクタ 115"/>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37465</xdr:rowOff>
    </xdr:from>
    <xdr:ext cx="534670" cy="259080"/>
    <xdr:sp macro="" textlink="">
      <xdr:nvSpPr>
        <xdr:cNvPr id="117" name="【道路】&#10;一人当たり延長最大値テキスト"/>
        <xdr:cNvSpPr txBox="1"/>
      </xdr:nvSpPr>
      <xdr:spPr>
        <a:xfrm>
          <a:off x="10515600" y="569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90805</xdr:rowOff>
    </xdr:from>
    <xdr:to>
      <xdr:col>55</xdr:col>
      <xdr:colOff>88900</xdr:colOff>
      <xdr:row>34</xdr:row>
      <xdr:rowOff>90805</xdr:rowOff>
    </xdr:to>
    <xdr:cxnSp macro="">
      <xdr:nvCxnSpPr>
        <xdr:cNvPr id="118" name="直線コネクタ 117"/>
        <xdr:cNvCxnSpPr/>
      </xdr:nvCxnSpPr>
      <xdr:spPr>
        <a:xfrm>
          <a:off x="10388600" y="592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63500</xdr:rowOff>
    </xdr:from>
    <xdr:ext cx="469900" cy="254635"/>
    <xdr:sp macro="" textlink="">
      <xdr:nvSpPr>
        <xdr:cNvPr id="119" name="【道路】&#10;一人当たり延長平均値テキスト"/>
        <xdr:cNvSpPr txBox="1"/>
      </xdr:nvSpPr>
      <xdr:spPr>
        <a:xfrm>
          <a:off x="10515600" y="67500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20" name="フローチャート: 判断 119"/>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67945</xdr:rowOff>
    </xdr:from>
    <xdr:to>
      <xdr:col>50</xdr:col>
      <xdr:colOff>165100</xdr:colOff>
      <xdr:row>39</xdr:row>
      <xdr:rowOff>169545</xdr:rowOff>
    </xdr:to>
    <xdr:sp macro="" textlink="">
      <xdr:nvSpPr>
        <xdr:cNvPr id="121" name="フローチャート: 判断 120"/>
        <xdr:cNvSpPr/>
      </xdr:nvSpPr>
      <xdr:spPr>
        <a:xfrm>
          <a:off x="9588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2" name="フローチャート: 判断 121"/>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3" name="フローチャート: 判断 122"/>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4" name="フローチャート: 判断 123"/>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148590</xdr:rowOff>
    </xdr:from>
    <xdr:to>
      <xdr:col>55</xdr:col>
      <xdr:colOff>50800</xdr:colOff>
      <xdr:row>38</xdr:row>
      <xdr:rowOff>78740</xdr:rowOff>
    </xdr:to>
    <xdr:sp macro="" textlink="">
      <xdr:nvSpPr>
        <xdr:cNvPr id="130" name="楕円 129"/>
        <xdr:cNvSpPr/>
      </xdr:nvSpPr>
      <xdr:spPr>
        <a:xfrm>
          <a:off x="104267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0</xdr:rowOff>
    </xdr:from>
    <xdr:ext cx="469900" cy="259080"/>
    <xdr:sp macro="" textlink="">
      <xdr:nvSpPr>
        <xdr:cNvPr id="131" name="【道路】&#10;一人当たり延長該当値テキスト"/>
        <xdr:cNvSpPr txBox="1"/>
      </xdr:nvSpPr>
      <xdr:spPr>
        <a:xfrm>
          <a:off x="10515600" y="634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132" name="楕円 131"/>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27940</xdr:rowOff>
    </xdr:from>
    <xdr:to>
      <xdr:col>55</xdr:col>
      <xdr:colOff>0</xdr:colOff>
      <xdr:row>38</xdr:row>
      <xdr:rowOff>36195</xdr:rowOff>
    </xdr:to>
    <xdr:cxnSp macro="">
      <xdr:nvCxnSpPr>
        <xdr:cNvPr id="133" name="直線コネクタ 132"/>
        <xdr:cNvCxnSpPr/>
      </xdr:nvCxnSpPr>
      <xdr:spPr>
        <a:xfrm flipV="1">
          <a:off x="9639300" y="65430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154940</xdr:rowOff>
    </xdr:from>
    <xdr:to>
      <xdr:col>46</xdr:col>
      <xdr:colOff>38100</xdr:colOff>
      <xdr:row>38</xdr:row>
      <xdr:rowOff>85090</xdr:rowOff>
    </xdr:to>
    <xdr:sp macro="" textlink="">
      <xdr:nvSpPr>
        <xdr:cNvPr id="134" name="楕円 133"/>
        <xdr:cNvSpPr/>
      </xdr:nvSpPr>
      <xdr:spPr>
        <a:xfrm>
          <a:off x="869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34290</xdr:rowOff>
    </xdr:from>
    <xdr:to>
      <xdr:col>50</xdr:col>
      <xdr:colOff>114300</xdr:colOff>
      <xdr:row>38</xdr:row>
      <xdr:rowOff>36195</xdr:rowOff>
    </xdr:to>
    <xdr:cxnSp macro="">
      <xdr:nvCxnSpPr>
        <xdr:cNvPr id="135" name="直線コネクタ 134"/>
        <xdr:cNvCxnSpPr/>
      </xdr:nvCxnSpPr>
      <xdr:spPr>
        <a:xfrm>
          <a:off x="8750300" y="6549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157480</xdr:rowOff>
    </xdr:from>
    <xdr:to>
      <xdr:col>41</xdr:col>
      <xdr:colOff>101600</xdr:colOff>
      <xdr:row>38</xdr:row>
      <xdr:rowOff>87630</xdr:rowOff>
    </xdr:to>
    <xdr:sp macro="" textlink="">
      <xdr:nvSpPr>
        <xdr:cNvPr id="136" name="楕円 135"/>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34290</xdr:rowOff>
    </xdr:from>
    <xdr:to>
      <xdr:col>45</xdr:col>
      <xdr:colOff>177800</xdr:colOff>
      <xdr:row>38</xdr:row>
      <xdr:rowOff>36830</xdr:rowOff>
    </xdr:to>
    <xdr:cxnSp macro="">
      <xdr:nvCxnSpPr>
        <xdr:cNvPr id="137" name="直線コネクタ 136"/>
        <xdr:cNvCxnSpPr/>
      </xdr:nvCxnSpPr>
      <xdr:spPr>
        <a:xfrm flipV="1">
          <a:off x="7861300" y="6549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162560</xdr:rowOff>
    </xdr:from>
    <xdr:to>
      <xdr:col>36</xdr:col>
      <xdr:colOff>165100</xdr:colOff>
      <xdr:row>38</xdr:row>
      <xdr:rowOff>92710</xdr:rowOff>
    </xdr:to>
    <xdr:sp macro="" textlink="">
      <xdr:nvSpPr>
        <xdr:cNvPr id="138" name="楕円 137"/>
        <xdr:cNvSpPr/>
      </xdr:nvSpPr>
      <xdr:spPr>
        <a:xfrm>
          <a:off x="692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36830</xdr:rowOff>
    </xdr:from>
    <xdr:to>
      <xdr:col>41</xdr:col>
      <xdr:colOff>50800</xdr:colOff>
      <xdr:row>38</xdr:row>
      <xdr:rowOff>41910</xdr:rowOff>
    </xdr:to>
    <xdr:cxnSp macro="">
      <xdr:nvCxnSpPr>
        <xdr:cNvPr id="139" name="直線コネクタ 138"/>
        <xdr:cNvCxnSpPr/>
      </xdr:nvCxnSpPr>
      <xdr:spPr>
        <a:xfrm flipV="1">
          <a:off x="6972300" y="6551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160655</xdr:rowOff>
    </xdr:from>
    <xdr:ext cx="469900" cy="259080"/>
    <xdr:sp macro="" textlink="">
      <xdr:nvSpPr>
        <xdr:cNvPr id="140" name="n_1aveValue【道路】&#10;一人当たり延長"/>
        <xdr:cNvSpPr txBox="1"/>
      </xdr:nvSpPr>
      <xdr:spPr>
        <a:xfrm>
          <a:off x="9391650" y="684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10795</xdr:rowOff>
    </xdr:from>
    <xdr:ext cx="465455" cy="258445"/>
    <xdr:sp macro="" textlink="">
      <xdr:nvSpPr>
        <xdr:cNvPr id="141" name="n_2aveValue【道路】&#10;一人当たり延長"/>
        <xdr:cNvSpPr txBox="1"/>
      </xdr:nvSpPr>
      <xdr:spPr>
        <a:xfrm>
          <a:off x="8515350" y="68687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6985</xdr:rowOff>
    </xdr:from>
    <xdr:ext cx="465455" cy="254635"/>
    <xdr:sp macro="" textlink="">
      <xdr:nvSpPr>
        <xdr:cNvPr id="142" name="n_3aveValue【道路】&#10;一人当たり延長"/>
        <xdr:cNvSpPr txBox="1"/>
      </xdr:nvSpPr>
      <xdr:spPr>
        <a:xfrm>
          <a:off x="7626350" y="68649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6985</xdr:rowOff>
    </xdr:from>
    <xdr:ext cx="465455" cy="254635"/>
    <xdr:sp macro="" textlink="">
      <xdr:nvSpPr>
        <xdr:cNvPr id="143" name="n_4aveValue【道路】&#10;一人当たり延長"/>
        <xdr:cNvSpPr txBox="1"/>
      </xdr:nvSpPr>
      <xdr:spPr>
        <a:xfrm>
          <a:off x="6737350" y="68649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103505</xdr:rowOff>
    </xdr:from>
    <xdr:ext cx="469900" cy="259080"/>
    <xdr:sp macro="" textlink="">
      <xdr:nvSpPr>
        <xdr:cNvPr id="144" name="n_1mainValue【道路】&#10;一人当たり延長"/>
        <xdr:cNvSpPr txBox="1"/>
      </xdr:nvSpPr>
      <xdr:spPr>
        <a:xfrm>
          <a:off x="939165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101600</xdr:rowOff>
    </xdr:from>
    <xdr:ext cx="465455" cy="259080"/>
    <xdr:sp macro="" textlink="">
      <xdr:nvSpPr>
        <xdr:cNvPr id="145" name="n_2mainValue【道路】&#10;一人当たり延長"/>
        <xdr:cNvSpPr txBox="1"/>
      </xdr:nvSpPr>
      <xdr:spPr>
        <a:xfrm>
          <a:off x="8515350" y="6273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104140</xdr:rowOff>
    </xdr:from>
    <xdr:ext cx="465455" cy="259080"/>
    <xdr:sp macro="" textlink="">
      <xdr:nvSpPr>
        <xdr:cNvPr id="146" name="n_3mainValue【道路】&#10;一人当たり延長"/>
        <xdr:cNvSpPr txBox="1"/>
      </xdr:nvSpPr>
      <xdr:spPr>
        <a:xfrm>
          <a:off x="7626350" y="6276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109220</xdr:rowOff>
    </xdr:from>
    <xdr:ext cx="465455" cy="254635"/>
    <xdr:sp macro="" textlink="">
      <xdr:nvSpPr>
        <xdr:cNvPr id="147" name="n_4mainValue【道路】&#10;一人当たり延長"/>
        <xdr:cNvSpPr txBox="1"/>
      </xdr:nvSpPr>
      <xdr:spPr>
        <a:xfrm>
          <a:off x="6737350" y="628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6" name="テキスト ボックス 155"/>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8" name="テキスト ボックス 157"/>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0" name="テキスト ボックス 159"/>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4" name="テキスト ボックス 163"/>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0" name="テキスト ボックス 169"/>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52070</xdr:rowOff>
    </xdr:from>
    <xdr:to>
      <xdr:col>24</xdr:col>
      <xdr:colOff>62865</xdr:colOff>
      <xdr:row>64</xdr:row>
      <xdr:rowOff>26670</xdr:rowOff>
    </xdr:to>
    <xdr:cxnSp macro="">
      <xdr:nvCxnSpPr>
        <xdr:cNvPr id="172" name="直線コネクタ 171"/>
        <xdr:cNvCxnSpPr/>
      </xdr:nvCxnSpPr>
      <xdr:spPr>
        <a:xfrm flipV="1">
          <a:off x="4634865" y="965327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30480</xdr:rowOff>
    </xdr:from>
    <xdr:ext cx="405130" cy="254635"/>
    <xdr:sp macro="" textlink="">
      <xdr:nvSpPr>
        <xdr:cNvPr id="173" name="【橋りょう・トンネル】&#10;有形固定資産減価償却率最小値テキスト"/>
        <xdr:cNvSpPr txBox="1"/>
      </xdr:nvSpPr>
      <xdr:spPr>
        <a:xfrm>
          <a:off x="4673600" y="110032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169545</xdr:rowOff>
    </xdr:from>
    <xdr:ext cx="405130" cy="254635"/>
    <xdr:sp macro="" textlink="">
      <xdr:nvSpPr>
        <xdr:cNvPr id="175" name="【橋りょう・トンネル】&#10;有形固定資産減価償却率最大値テキスト"/>
        <xdr:cNvSpPr txBox="1"/>
      </xdr:nvSpPr>
      <xdr:spPr>
        <a:xfrm>
          <a:off x="4673600" y="94278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52070</xdr:rowOff>
    </xdr:from>
    <xdr:to>
      <xdr:col>24</xdr:col>
      <xdr:colOff>152400</xdr:colOff>
      <xdr:row>56</xdr:row>
      <xdr:rowOff>52070</xdr:rowOff>
    </xdr:to>
    <xdr:cxnSp macro="">
      <xdr:nvCxnSpPr>
        <xdr:cNvPr id="176" name="直線コネクタ 175"/>
        <xdr:cNvCxnSpPr/>
      </xdr:nvCxnSpPr>
      <xdr:spPr>
        <a:xfrm>
          <a:off x="4546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40640</xdr:rowOff>
    </xdr:from>
    <xdr:ext cx="405130" cy="254635"/>
    <xdr:sp macro="" textlink="">
      <xdr:nvSpPr>
        <xdr:cNvPr id="177" name="【橋りょう・トンネル】&#10;有形固定資産減価償却率平均値テキスト"/>
        <xdr:cNvSpPr txBox="1"/>
      </xdr:nvSpPr>
      <xdr:spPr>
        <a:xfrm>
          <a:off x="4673600" y="103276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3" name="テキスト ボックス 182"/>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4" name="テキスト ボックス 183"/>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5" name="テキスト ボックス 184"/>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6" name="テキスト ボックス 185"/>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7" name="テキスト ボックス 186"/>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8" name="楕円 187"/>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55880</xdr:rowOff>
    </xdr:from>
    <xdr:ext cx="405130" cy="259080"/>
    <xdr:sp macro="" textlink="">
      <xdr:nvSpPr>
        <xdr:cNvPr id="189" name="【橋りょう・トンネル】&#10;有形固定資産減価償却率該当値テキスト"/>
        <xdr:cNvSpPr txBox="1"/>
      </xdr:nvSpPr>
      <xdr:spPr>
        <a:xfrm>
          <a:off x="4673600"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90" name="楕円 189"/>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83820</xdr:rowOff>
    </xdr:to>
    <xdr:cxnSp macro="">
      <xdr:nvCxnSpPr>
        <xdr:cNvPr id="191" name="直線コネクタ 190"/>
        <xdr:cNvCxnSpPr/>
      </xdr:nvCxnSpPr>
      <xdr:spPr>
        <a:xfrm>
          <a:off x="3797300" y="101650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2" name="楕円 191"/>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17780</xdr:rowOff>
    </xdr:from>
    <xdr:to>
      <xdr:col>19</xdr:col>
      <xdr:colOff>177800</xdr:colOff>
      <xdr:row>59</xdr:row>
      <xdr:rowOff>49530</xdr:rowOff>
    </xdr:to>
    <xdr:cxnSp macro="">
      <xdr:nvCxnSpPr>
        <xdr:cNvPr id="193" name="直線コネクタ 192"/>
        <xdr:cNvCxnSpPr/>
      </xdr:nvCxnSpPr>
      <xdr:spPr>
        <a:xfrm>
          <a:off x="2908300" y="101333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94" name="楕円 193"/>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156210</xdr:rowOff>
    </xdr:from>
    <xdr:to>
      <xdr:col>15</xdr:col>
      <xdr:colOff>50800</xdr:colOff>
      <xdr:row>59</xdr:row>
      <xdr:rowOff>17780</xdr:rowOff>
    </xdr:to>
    <xdr:cxnSp macro="">
      <xdr:nvCxnSpPr>
        <xdr:cNvPr id="195" name="直線コネクタ 194"/>
        <xdr:cNvCxnSpPr/>
      </xdr:nvCxnSpPr>
      <xdr:spPr>
        <a:xfrm>
          <a:off x="2019300" y="10100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6" name="楕円 195"/>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156210</xdr:rowOff>
    </xdr:to>
    <xdr:cxnSp macro="">
      <xdr:nvCxnSpPr>
        <xdr:cNvPr id="197" name="直線コネクタ 196"/>
        <xdr:cNvCxnSpPr/>
      </xdr:nvCxnSpPr>
      <xdr:spPr>
        <a:xfrm>
          <a:off x="1130300" y="100660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125730</xdr:rowOff>
    </xdr:from>
    <xdr:ext cx="405130" cy="259080"/>
    <xdr:sp macro="" textlink="">
      <xdr:nvSpPr>
        <xdr:cNvPr id="198" name="n_1aveValue【橋りょう・トンネル】&#10;有形固定資産減価償却率"/>
        <xdr:cNvSpPr txBox="1"/>
      </xdr:nvSpPr>
      <xdr:spPr>
        <a:xfrm>
          <a:off x="3582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118110</xdr:rowOff>
    </xdr:from>
    <xdr:ext cx="400685" cy="259080"/>
    <xdr:sp macro="" textlink="">
      <xdr:nvSpPr>
        <xdr:cNvPr id="199" name="n_2aveValue【橋りょう・トンネル】&#10;有形固定資産減価償却率"/>
        <xdr:cNvSpPr txBox="1"/>
      </xdr:nvSpPr>
      <xdr:spPr>
        <a:xfrm>
          <a:off x="2705735" y="10405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0685" cy="259080"/>
    <xdr:sp macro="" textlink="">
      <xdr:nvSpPr>
        <xdr:cNvPr id="200" name="n_3aveValue【橋りょう・トンネル】&#10;有形固定資産減価償却率"/>
        <xdr:cNvSpPr txBox="1"/>
      </xdr:nvSpPr>
      <xdr:spPr>
        <a:xfrm>
          <a:off x="1816735" y="10367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76200</xdr:rowOff>
    </xdr:from>
    <xdr:ext cx="400685" cy="254635"/>
    <xdr:sp macro="" textlink="">
      <xdr:nvSpPr>
        <xdr:cNvPr id="201" name="n_4aveValue【橋りょう・トンネル】&#10;有形固定資産減価償却率"/>
        <xdr:cNvSpPr txBox="1"/>
      </xdr:nvSpPr>
      <xdr:spPr>
        <a:xfrm>
          <a:off x="927735" y="103632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116840</xdr:rowOff>
    </xdr:from>
    <xdr:ext cx="405130" cy="259080"/>
    <xdr:sp macro="" textlink="">
      <xdr:nvSpPr>
        <xdr:cNvPr id="202" name="n_1mainValue【橋りょう・トンネル】&#10;有形固定資産減価償却率"/>
        <xdr:cNvSpPr txBox="1"/>
      </xdr:nvSpPr>
      <xdr:spPr>
        <a:xfrm>
          <a:off x="3582035"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84455</xdr:rowOff>
    </xdr:from>
    <xdr:ext cx="400685" cy="259080"/>
    <xdr:sp macro="" textlink="">
      <xdr:nvSpPr>
        <xdr:cNvPr id="203" name="n_2mainValue【橋りょう・トンネル】&#10;有形固定資産減価償却率"/>
        <xdr:cNvSpPr txBox="1"/>
      </xdr:nvSpPr>
      <xdr:spPr>
        <a:xfrm>
          <a:off x="2705735" y="98571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52070</xdr:rowOff>
    </xdr:from>
    <xdr:ext cx="400685" cy="254635"/>
    <xdr:sp macro="" textlink="">
      <xdr:nvSpPr>
        <xdr:cNvPr id="204" name="n_3mainValue【橋りょう・トンネル】&#10;有形固定資産減価償却率"/>
        <xdr:cNvSpPr txBox="1"/>
      </xdr:nvSpPr>
      <xdr:spPr>
        <a:xfrm>
          <a:off x="1816735" y="98247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17780</xdr:rowOff>
    </xdr:from>
    <xdr:ext cx="400685" cy="254635"/>
    <xdr:sp macro="" textlink="">
      <xdr:nvSpPr>
        <xdr:cNvPr id="205" name="n_4mainValue【橋りょう・トンネル】&#10;有形固定資産減価償却率"/>
        <xdr:cNvSpPr txBox="1"/>
      </xdr:nvSpPr>
      <xdr:spPr>
        <a:xfrm>
          <a:off x="927735" y="97904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4" name="テキスト ボックス 213"/>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4475" cy="259080"/>
    <xdr:sp macro="" textlink="">
      <xdr:nvSpPr>
        <xdr:cNvPr id="217" name="テキスト ボックス 216"/>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185" cy="259080"/>
    <xdr:sp macro="" textlink="">
      <xdr:nvSpPr>
        <xdr:cNvPr id="219" name="テキスト ボックス 218"/>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185" cy="254635"/>
    <xdr:sp macro="" textlink="">
      <xdr:nvSpPr>
        <xdr:cNvPr id="221" name="テキスト ボックス 220"/>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185" cy="259080"/>
    <xdr:sp macro="" textlink="">
      <xdr:nvSpPr>
        <xdr:cNvPr id="223" name="テキスト ボックス 222"/>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1185" cy="254635"/>
    <xdr:sp macro="" textlink="">
      <xdr:nvSpPr>
        <xdr:cNvPr id="225" name="テキスト ボックス 224"/>
        <xdr:cNvSpPr txBox="1"/>
      </xdr:nvSpPr>
      <xdr:spPr>
        <a:xfrm>
          <a:off x="6008370" y="965517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1185" cy="259080"/>
    <xdr:sp macro="" textlink="">
      <xdr:nvSpPr>
        <xdr:cNvPr id="227" name="テキスト ボックス 226"/>
        <xdr:cNvSpPr txBox="1"/>
      </xdr:nvSpPr>
      <xdr:spPr>
        <a:xfrm>
          <a:off x="6008370" y="932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185" cy="254635"/>
    <xdr:sp macro="" textlink="">
      <xdr:nvSpPr>
        <xdr:cNvPr id="229" name="テキスト ボックス 228"/>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86995</xdr:rowOff>
    </xdr:from>
    <xdr:to>
      <xdr:col>54</xdr:col>
      <xdr:colOff>189865</xdr:colOff>
      <xdr:row>64</xdr:row>
      <xdr:rowOff>120650</xdr:rowOff>
    </xdr:to>
    <xdr:cxnSp macro="">
      <xdr:nvCxnSpPr>
        <xdr:cNvPr id="231" name="直線コネクタ 230"/>
        <xdr:cNvCxnSpPr/>
      </xdr:nvCxnSpPr>
      <xdr:spPr>
        <a:xfrm flipV="1">
          <a:off x="10476865" y="968819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4635"/>
    <xdr:sp macro="" textlink="">
      <xdr:nvSpPr>
        <xdr:cNvPr id="232" name="【橋りょう・トンネル】&#10;一人当たり有形固定資産（償却資産）額最小値テキスト"/>
        <xdr:cNvSpPr txBox="1"/>
      </xdr:nvSpPr>
      <xdr:spPr>
        <a:xfrm>
          <a:off x="10515600" y="11096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3" name="直線コネクタ 232"/>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33655</xdr:rowOff>
    </xdr:from>
    <xdr:ext cx="598805" cy="258445"/>
    <xdr:sp macro="" textlink="">
      <xdr:nvSpPr>
        <xdr:cNvPr id="234" name="【橋りょう・トンネル】&#10;一人当たり有形固定資産（償却資産）額最大値テキスト"/>
        <xdr:cNvSpPr txBox="1"/>
      </xdr:nvSpPr>
      <xdr:spPr>
        <a:xfrm>
          <a:off x="10515600" y="946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86995</xdr:rowOff>
    </xdr:from>
    <xdr:to>
      <xdr:col>55</xdr:col>
      <xdr:colOff>88900</xdr:colOff>
      <xdr:row>56</xdr:row>
      <xdr:rowOff>86995</xdr:rowOff>
    </xdr:to>
    <xdr:cxnSp macro="">
      <xdr:nvCxnSpPr>
        <xdr:cNvPr id="235" name="直線コネクタ 234"/>
        <xdr:cNvCxnSpPr/>
      </xdr:nvCxnSpPr>
      <xdr:spPr>
        <a:xfrm>
          <a:off x="10388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125730</xdr:rowOff>
    </xdr:from>
    <xdr:ext cx="534670" cy="259080"/>
    <xdr:sp macro="" textlink="">
      <xdr:nvSpPr>
        <xdr:cNvPr id="236"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7" name="フローチャート: 判断 236"/>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110490</xdr:rowOff>
    </xdr:from>
    <xdr:to>
      <xdr:col>50</xdr:col>
      <xdr:colOff>165100</xdr:colOff>
      <xdr:row>63</xdr:row>
      <xdr:rowOff>40640</xdr:rowOff>
    </xdr:to>
    <xdr:sp macro="" textlink="">
      <xdr:nvSpPr>
        <xdr:cNvPr id="238" name="フローチャート: 判断 237"/>
        <xdr:cNvSpPr/>
      </xdr:nvSpPr>
      <xdr:spPr>
        <a:xfrm>
          <a:off x="9588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39" name="フローチャート: 判断 238"/>
        <xdr:cNvSpPr/>
      </xdr:nvSpPr>
      <xdr:spPr>
        <a:xfrm>
          <a:off x="8699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135890</xdr:rowOff>
    </xdr:from>
    <xdr:to>
      <xdr:col>41</xdr:col>
      <xdr:colOff>101600</xdr:colOff>
      <xdr:row>63</xdr:row>
      <xdr:rowOff>66040</xdr:rowOff>
    </xdr:to>
    <xdr:sp macro="" textlink="">
      <xdr:nvSpPr>
        <xdr:cNvPr id="240" name="フローチャート: 判断 239"/>
        <xdr:cNvSpPr/>
      </xdr:nvSpPr>
      <xdr:spPr>
        <a:xfrm>
          <a:off x="7810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133350</xdr:rowOff>
    </xdr:from>
    <xdr:to>
      <xdr:col>36</xdr:col>
      <xdr:colOff>165100</xdr:colOff>
      <xdr:row>63</xdr:row>
      <xdr:rowOff>63500</xdr:rowOff>
    </xdr:to>
    <xdr:sp macro="" textlink="">
      <xdr:nvSpPr>
        <xdr:cNvPr id="241" name="フローチャート: 判断 240"/>
        <xdr:cNvSpPr/>
      </xdr:nvSpPr>
      <xdr:spPr>
        <a:xfrm>
          <a:off x="69215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2" name="テキスト ボックス 241"/>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3" name="テキスト ボックス 242"/>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4" name="テキスト ボックス 243"/>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5" name="テキスト ボックス 244"/>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6" name="テキスト ボックス 245"/>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7" name="楕円 246"/>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140970</xdr:rowOff>
    </xdr:from>
    <xdr:ext cx="534670" cy="259080"/>
    <xdr:sp macro="" textlink="">
      <xdr:nvSpPr>
        <xdr:cNvPr id="248" name="【橋りょう・トンネル】&#10;一人当たり有形固定資産（償却資産）額該当値テキスト"/>
        <xdr:cNvSpPr txBox="1"/>
      </xdr:nvSpPr>
      <xdr:spPr>
        <a:xfrm>
          <a:off x="10515600" y="1077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166370</xdr:rowOff>
    </xdr:from>
    <xdr:to>
      <xdr:col>50</xdr:col>
      <xdr:colOff>165100</xdr:colOff>
      <xdr:row>63</xdr:row>
      <xdr:rowOff>95885</xdr:rowOff>
    </xdr:to>
    <xdr:sp macro="" textlink="">
      <xdr:nvSpPr>
        <xdr:cNvPr id="249" name="楕円 248"/>
        <xdr:cNvSpPr/>
      </xdr:nvSpPr>
      <xdr:spPr>
        <a:xfrm>
          <a:off x="95885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45085</xdr:rowOff>
    </xdr:to>
    <xdr:cxnSp macro="">
      <xdr:nvCxnSpPr>
        <xdr:cNvPr id="250" name="直線コネクタ 249"/>
        <xdr:cNvCxnSpPr/>
      </xdr:nvCxnSpPr>
      <xdr:spPr>
        <a:xfrm flipV="1">
          <a:off x="9639300" y="108432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251" name="楕円 250"/>
        <xdr:cNvSpPr/>
      </xdr:nvSpPr>
      <xdr:spPr>
        <a:xfrm>
          <a:off x="8699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45085</xdr:rowOff>
    </xdr:to>
    <xdr:cxnSp macro="">
      <xdr:nvCxnSpPr>
        <xdr:cNvPr id="252" name="直線コネクタ 251"/>
        <xdr:cNvCxnSpPr/>
      </xdr:nvCxnSpPr>
      <xdr:spPr>
        <a:xfrm>
          <a:off x="8750300" y="10845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3" name="楕円 252"/>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45720</xdr:rowOff>
    </xdr:to>
    <xdr:cxnSp macro="">
      <xdr:nvCxnSpPr>
        <xdr:cNvPr id="254" name="直線コネクタ 253"/>
        <xdr:cNvCxnSpPr/>
      </xdr:nvCxnSpPr>
      <xdr:spPr>
        <a:xfrm flipV="1">
          <a:off x="7861300" y="1084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255" name="楕円 254"/>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49530</xdr:rowOff>
    </xdr:to>
    <xdr:cxnSp macro="">
      <xdr:nvCxnSpPr>
        <xdr:cNvPr id="256" name="直線コネクタ 255"/>
        <xdr:cNvCxnSpPr/>
      </xdr:nvCxnSpPr>
      <xdr:spPr>
        <a:xfrm flipV="1">
          <a:off x="6972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57150</xdr:rowOff>
    </xdr:from>
    <xdr:ext cx="534670" cy="259080"/>
    <xdr:sp macro="" textlink="">
      <xdr:nvSpPr>
        <xdr:cNvPr id="257" name="n_1aveValue【橋りょう・トンネル】&#10;一人当たり有形固定資産（償却資産）額"/>
        <xdr:cNvSpPr txBox="1"/>
      </xdr:nvSpPr>
      <xdr:spPr>
        <a:xfrm>
          <a:off x="9359265" y="1051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74930</xdr:rowOff>
    </xdr:from>
    <xdr:ext cx="530225" cy="254635"/>
    <xdr:sp macro="" textlink="">
      <xdr:nvSpPr>
        <xdr:cNvPr id="258" name="n_2aveValue【橋りょう・トンネル】&#10;一人当たり有形固定資産（償却資産）額"/>
        <xdr:cNvSpPr txBox="1"/>
      </xdr:nvSpPr>
      <xdr:spPr>
        <a:xfrm>
          <a:off x="8482965" y="10533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82550</xdr:rowOff>
    </xdr:from>
    <xdr:ext cx="530225" cy="259080"/>
    <xdr:sp macro="" textlink="">
      <xdr:nvSpPr>
        <xdr:cNvPr id="259" name="n_3aveValue【橋りょう・トンネル】&#10;一人当たり有形固定資産（償却資産）額"/>
        <xdr:cNvSpPr txBox="1"/>
      </xdr:nvSpPr>
      <xdr:spPr>
        <a:xfrm>
          <a:off x="7593965" y="10541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80010</xdr:rowOff>
    </xdr:from>
    <xdr:ext cx="530225" cy="259080"/>
    <xdr:sp macro="" textlink="">
      <xdr:nvSpPr>
        <xdr:cNvPr id="260" name="n_4aveValue【橋りょう・トンネル】&#10;一人当たり有形固定資産（償却資産）額"/>
        <xdr:cNvSpPr txBox="1"/>
      </xdr:nvSpPr>
      <xdr:spPr>
        <a:xfrm>
          <a:off x="6704965" y="10538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86995</xdr:rowOff>
    </xdr:from>
    <xdr:ext cx="534670" cy="254635"/>
    <xdr:sp macro="" textlink="">
      <xdr:nvSpPr>
        <xdr:cNvPr id="261" name="n_1mainValue【橋りょう・トンネル】&#10;一人当たり有形固定資産（償却資産）額"/>
        <xdr:cNvSpPr txBox="1"/>
      </xdr:nvSpPr>
      <xdr:spPr>
        <a:xfrm>
          <a:off x="9359265" y="10888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86360</xdr:rowOff>
    </xdr:from>
    <xdr:ext cx="530225" cy="254635"/>
    <xdr:sp macro="" textlink="">
      <xdr:nvSpPr>
        <xdr:cNvPr id="262" name="n_2mainValue【橋りょう・トンネル】&#10;一人当たり有形固定資産（償却資産）額"/>
        <xdr:cNvSpPr txBox="1"/>
      </xdr:nvSpPr>
      <xdr:spPr>
        <a:xfrm>
          <a:off x="8482965" y="10887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87630</xdr:rowOff>
    </xdr:from>
    <xdr:ext cx="530225" cy="254635"/>
    <xdr:sp macro="" textlink="">
      <xdr:nvSpPr>
        <xdr:cNvPr id="263" name="n_3mainValue【橋りょう・トンネル】&#10;一人当たり有形固定資産（償却資産）額"/>
        <xdr:cNvSpPr txBox="1"/>
      </xdr:nvSpPr>
      <xdr:spPr>
        <a:xfrm>
          <a:off x="7593965" y="10888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91440</xdr:rowOff>
    </xdr:from>
    <xdr:ext cx="530225" cy="259080"/>
    <xdr:sp macro="" textlink="">
      <xdr:nvSpPr>
        <xdr:cNvPr id="264" name="n_4mainValue【橋りょう・トンネル】&#10;一人当たり有形固定資産（償却資産）額"/>
        <xdr:cNvSpPr txBox="1"/>
      </xdr:nvSpPr>
      <xdr:spPr>
        <a:xfrm>
          <a:off x="6704965" y="10892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3" name="テキスト ボックス 272"/>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5" name="テキスト ボックス 274"/>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7" name="テキスト ボックス 276"/>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3" name="テキスト ボックス 282"/>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7" name="テキスト ボックス 286"/>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63500</xdr:rowOff>
    </xdr:to>
    <xdr:cxnSp macro="">
      <xdr:nvCxnSpPr>
        <xdr:cNvPr id="289" name="直線コネクタ 288"/>
        <xdr:cNvCxnSpPr/>
      </xdr:nvCxnSpPr>
      <xdr:spPr>
        <a:xfrm flipV="1">
          <a:off x="4634865" y="1349692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66675</xdr:rowOff>
    </xdr:from>
    <xdr:ext cx="405130" cy="254635"/>
    <xdr:sp macro="" textlink="">
      <xdr:nvSpPr>
        <xdr:cNvPr id="290" name="【公営住宅】&#10;有形固定資産減価償却率最小値テキスト"/>
        <xdr:cNvSpPr txBox="1"/>
      </xdr:nvSpPr>
      <xdr:spPr>
        <a:xfrm>
          <a:off x="4673600" y="148113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63500</xdr:rowOff>
    </xdr:from>
    <xdr:to>
      <xdr:col>24</xdr:col>
      <xdr:colOff>152400</xdr:colOff>
      <xdr:row>86</xdr:row>
      <xdr:rowOff>63500</xdr:rowOff>
    </xdr:to>
    <xdr:cxnSp macro="">
      <xdr:nvCxnSpPr>
        <xdr:cNvPr id="291" name="直線コネクタ 290"/>
        <xdr:cNvCxnSpPr/>
      </xdr:nvCxnSpPr>
      <xdr:spPr>
        <a:xfrm>
          <a:off x="4546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70485</xdr:rowOff>
    </xdr:from>
    <xdr:ext cx="405130" cy="259080"/>
    <xdr:sp macro="" textlink="">
      <xdr:nvSpPr>
        <xdr:cNvPr id="292" name="【公営住宅】&#10;有形固定資産減価償却率最大値テキスト"/>
        <xdr:cNvSpPr txBox="1"/>
      </xdr:nvSpPr>
      <xdr:spPr>
        <a:xfrm>
          <a:off x="4673600" y="13272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4635"/>
    <xdr:sp macro="" textlink="">
      <xdr:nvSpPr>
        <xdr:cNvPr id="294" name="【公営住宅】&#10;有形固定資産減価償却率平均値テキスト"/>
        <xdr:cNvSpPr txBox="1"/>
      </xdr:nvSpPr>
      <xdr:spPr>
        <a:xfrm>
          <a:off x="4673600" y="1397381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126365</xdr:rowOff>
    </xdr:from>
    <xdr:to>
      <xdr:col>10</xdr:col>
      <xdr:colOff>165100</xdr:colOff>
      <xdr:row>83</xdr:row>
      <xdr:rowOff>56515</xdr:rowOff>
    </xdr:to>
    <xdr:sp macro="" textlink="">
      <xdr:nvSpPr>
        <xdr:cNvPr id="298" name="フローチャート: 判断 297"/>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305" name="楕円 304"/>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87630</xdr:rowOff>
    </xdr:from>
    <xdr:ext cx="405130" cy="254635"/>
    <xdr:sp macro="" textlink="">
      <xdr:nvSpPr>
        <xdr:cNvPr id="306" name="【公営住宅】&#10;有形固定資産減価償却率該当値テキスト"/>
        <xdr:cNvSpPr txBox="1"/>
      </xdr:nvSpPr>
      <xdr:spPr>
        <a:xfrm>
          <a:off x="4673600" y="14489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133985</xdr:rowOff>
    </xdr:from>
    <xdr:to>
      <xdr:col>20</xdr:col>
      <xdr:colOff>38100</xdr:colOff>
      <xdr:row>86</xdr:row>
      <xdr:rowOff>64135</xdr:rowOff>
    </xdr:to>
    <xdr:sp macro="" textlink="">
      <xdr:nvSpPr>
        <xdr:cNvPr id="307" name="楕円 306"/>
        <xdr:cNvSpPr/>
      </xdr:nvSpPr>
      <xdr:spPr>
        <a:xfrm>
          <a:off x="37465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86</xdr:row>
      <xdr:rowOff>13335</xdr:rowOff>
    </xdr:to>
    <xdr:cxnSp macro="">
      <xdr:nvCxnSpPr>
        <xdr:cNvPr id="308" name="直線コネクタ 307"/>
        <xdr:cNvCxnSpPr/>
      </xdr:nvCxnSpPr>
      <xdr:spPr>
        <a:xfrm flipV="1">
          <a:off x="3797300" y="1456182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130175</xdr:rowOff>
    </xdr:from>
    <xdr:to>
      <xdr:col>15</xdr:col>
      <xdr:colOff>101600</xdr:colOff>
      <xdr:row>86</xdr:row>
      <xdr:rowOff>60325</xdr:rowOff>
    </xdr:to>
    <xdr:sp macro="" textlink="">
      <xdr:nvSpPr>
        <xdr:cNvPr id="309" name="楕円 308"/>
        <xdr:cNvSpPr/>
      </xdr:nvSpPr>
      <xdr:spPr>
        <a:xfrm>
          <a:off x="2857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9525</xdr:rowOff>
    </xdr:from>
    <xdr:to>
      <xdr:col>19</xdr:col>
      <xdr:colOff>177800</xdr:colOff>
      <xdr:row>86</xdr:row>
      <xdr:rowOff>13335</xdr:rowOff>
    </xdr:to>
    <xdr:cxnSp macro="">
      <xdr:nvCxnSpPr>
        <xdr:cNvPr id="310" name="直線コネクタ 309"/>
        <xdr:cNvCxnSpPr/>
      </xdr:nvCxnSpPr>
      <xdr:spPr>
        <a:xfrm>
          <a:off x="2908300" y="14754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29210</xdr:rowOff>
    </xdr:from>
    <xdr:to>
      <xdr:col>10</xdr:col>
      <xdr:colOff>165100</xdr:colOff>
      <xdr:row>86</xdr:row>
      <xdr:rowOff>130810</xdr:rowOff>
    </xdr:to>
    <xdr:sp macro="" textlink="">
      <xdr:nvSpPr>
        <xdr:cNvPr id="311" name="楕円 310"/>
        <xdr:cNvSpPr/>
      </xdr:nvSpPr>
      <xdr:spPr>
        <a:xfrm>
          <a:off x="1968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xdr:rowOff>
    </xdr:from>
    <xdr:to>
      <xdr:col>15</xdr:col>
      <xdr:colOff>50800</xdr:colOff>
      <xdr:row>86</xdr:row>
      <xdr:rowOff>80010</xdr:rowOff>
    </xdr:to>
    <xdr:cxnSp macro="">
      <xdr:nvCxnSpPr>
        <xdr:cNvPr id="312" name="直線コネクタ 311"/>
        <xdr:cNvCxnSpPr/>
      </xdr:nvCxnSpPr>
      <xdr:spPr>
        <a:xfrm flipV="1">
          <a:off x="2019300" y="147542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23495</xdr:rowOff>
    </xdr:from>
    <xdr:to>
      <xdr:col>6</xdr:col>
      <xdr:colOff>38100</xdr:colOff>
      <xdr:row>86</xdr:row>
      <xdr:rowOff>125095</xdr:rowOff>
    </xdr:to>
    <xdr:sp macro="" textlink="">
      <xdr:nvSpPr>
        <xdr:cNvPr id="313" name="楕円 312"/>
        <xdr:cNvSpPr/>
      </xdr:nvSpPr>
      <xdr:spPr>
        <a:xfrm>
          <a:off x="1079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74930</xdr:rowOff>
    </xdr:from>
    <xdr:to>
      <xdr:col>10</xdr:col>
      <xdr:colOff>114300</xdr:colOff>
      <xdr:row>86</xdr:row>
      <xdr:rowOff>80010</xdr:rowOff>
    </xdr:to>
    <xdr:cxnSp macro="">
      <xdr:nvCxnSpPr>
        <xdr:cNvPr id="314" name="直線コネクタ 313"/>
        <xdr:cNvCxnSpPr/>
      </xdr:nvCxnSpPr>
      <xdr:spPr>
        <a:xfrm>
          <a:off x="1130300" y="14819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69215</xdr:rowOff>
    </xdr:from>
    <xdr:ext cx="405130" cy="259080"/>
    <xdr:sp macro="" textlink="">
      <xdr:nvSpPr>
        <xdr:cNvPr id="315" name="n_1aveValue【公営住宅】&#10;有形固定資産減価償却率"/>
        <xdr:cNvSpPr txBox="1"/>
      </xdr:nvSpPr>
      <xdr:spPr>
        <a:xfrm>
          <a:off x="3582035"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65405</xdr:rowOff>
    </xdr:from>
    <xdr:ext cx="400685" cy="254635"/>
    <xdr:sp macro="" textlink="">
      <xdr:nvSpPr>
        <xdr:cNvPr id="316" name="n_2aveValue【公営住宅】&#10;有形固定資産減価償却率"/>
        <xdr:cNvSpPr txBox="1"/>
      </xdr:nvSpPr>
      <xdr:spPr>
        <a:xfrm>
          <a:off x="2705735" y="139528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73025</xdr:rowOff>
    </xdr:from>
    <xdr:ext cx="400685" cy="259080"/>
    <xdr:sp macro="" textlink="">
      <xdr:nvSpPr>
        <xdr:cNvPr id="317" name="n_3aveValue【公営住宅】&#10;有形固定資産減価償却率"/>
        <xdr:cNvSpPr txBox="1"/>
      </xdr:nvSpPr>
      <xdr:spPr>
        <a:xfrm>
          <a:off x="1816735" y="139604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48260</xdr:rowOff>
    </xdr:from>
    <xdr:ext cx="400685" cy="259080"/>
    <xdr:sp macro="" textlink="">
      <xdr:nvSpPr>
        <xdr:cNvPr id="318" name="n_4aveValue【公営住宅】&#10;有形固定資産減価償却率"/>
        <xdr:cNvSpPr txBox="1"/>
      </xdr:nvSpPr>
      <xdr:spPr>
        <a:xfrm>
          <a:off x="927735" y="139357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55245</xdr:rowOff>
    </xdr:from>
    <xdr:ext cx="405130" cy="254635"/>
    <xdr:sp macro="" textlink="">
      <xdr:nvSpPr>
        <xdr:cNvPr id="319" name="n_1mainValue【公営住宅】&#10;有形固定資産減価償却率"/>
        <xdr:cNvSpPr txBox="1"/>
      </xdr:nvSpPr>
      <xdr:spPr>
        <a:xfrm>
          <a:off x="3582035" y="147999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52070</xdr:rowOff>
    </xdr:from>
    <xdr:ext cx="400685" cy="254635"/>
    <xdr:sp macro="" textlink="">
      <xdr:nvSpPr>
        <xdr:cNvPr id="320" name="n_2mainValue【公営住宅】&#10;有形固定資産減価償却率"/>
        <xdr:cNvSpPr txBox="1"/>
      </xdr:nvSpPr>
      <xdr:spPr>
        <a:xfrm>
          <a:off x="2705735" y="14796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121920</xdr:rowOff>
    </xdr:from>
    <xdr:ext cx="400685" cy="254635"/>
    <xdr:sp macro="" textlink="">
      <xdr:nvSpPr>
        <xdr:cNvPr id="321" name="n_3mainValue【公営住宅】&#10;有形固定資産減価償却率"/>
        <xdr:cNvSpPr txBox="1"/>
      </xdr:nvSpPr>
      <xdr:spPr>
        <a:xfrm>
          <a:off x="1816735" y="148666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116205</xdr:rowOff>
    </xdr:from>
    <xdr:ext cx="400685" cy="259080"/>
    <xdr:sp macro="" textlink="">
      <xdr:nvSpPr>
        <xdr:cNvPr id="322" name="n_4mainValue【公営住宅】&#10;有形固定資産減価償却率"/>
        <xdr:cNvSpPr txBox="1"/>
      </xdr:nvSpPr>
      <xdr:spPr>
        <a:xfrm>
          <a:off x="927735" y="14860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1" name="テキスト ボックス 330"/>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2915" cy="259080"/>
    <xdr:sp macro="" textlink="">
      <xdr:nvSpPr>
        <xdr:cNvPr id="334" name="テキスト ボックス 333"/>
        <xdr:cNvSpPr txBox="1"/>
      </xdr:nvSpPr>
      <xdr:spPr>
        <a:xfrm>
          <a:off x="6136640" y="1452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6" name="テキスト ボックス 335"/>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2915" cy="259080"/>
    <xdr:sp macro="" textlink="">
      <xdr:nvSpPr>
        <xdr:cNvPr id="338" name="テキスト ボックス 337"/>
        <xdr:cNvSpPr txBox="1"/>
      </xdr:nvSpPr>
      <xdr:spPr>
        <a:xfrm>
          <a:off x="6136640" y="1338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0" name="テキスト ボックス 339"/>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22225</xdr:rowOff>
    </xdr:from>
    <xdr:to>
      <xdr:col>54</xdr:col>
      <xdr:colOff>189865</xdr:colOff>
      <xdr:row>85</xdr:row>
      <xdr:rowOff>89535</xdr:rowOff>
    </xdr:to>
    <xdr:cxnSp macro="">
      <xdr:nvCxnSpPr>
        <xdr:cNvPr id="342" name="直線コネクタ 341"/>
        <xdr:cNvCxnSpPr/>
      </xdr:nvCxnSpPr>
      <xdr:spPr>
        <a:xfrm flipV="1">
          <a:off x="10476865" y="1339532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140335</xdr:rowOff>
    </xdr:from>
    <xdr:ext cx="469900" cy="259080"/>
    <xdr:sp macro="" textlink="">
      <xdr:nvSpPr>
        <xdr:cNvPr id="345" name="【公営住宅】&#10;一人当たり面積最大値テキスト"/>
        <xdr:cNvSpPr txBox="1"/>
      </xdr:nvSpPr>
      <xdr:spPr>
        <a:xfrm>
          <a:off x="10515600" y="1317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22225</xdr:rowOff>
    </xdr:from>
    <xdr:to>
      <xdr:col>55</xdr:col>
      <xdr:colOff>88900</xdr:colOff>
      <xdr:row>78</xdr:row>
      <xdr:rowOff>22225</xdr:rowOff>
    </xdr:to>
    <xdr:cxnSp macro="">
      <xdr:nvCxnSpPr>
        <xdr:cNvPr id="346" name="直線コネクタ 345"/>
        <xdr:cNvCxnSpPr/>
      </xdr:nvCxnSpPr>
      <xdr:spPr>
        <a:xfrm>
          <a:off x="10388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130810</xdr:rowOff>
    </xdr:from>
    <xdr:ext cx="469900" cy="259080"/>
    <xdr:sp macro="" textlink="">
      <xdr:nvSpPr>
        <xdr:cNvPr id="347" name="【公営住宅】&#10;一人当たり面積平均値テキスト"/>
        <xdr:cNvSpPr txBox="1"/>
      </xdr:nvSpPr>
      <xdr:spPr>
        <a:xfrm>
          <a:off x="10515600" y="14189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48" name="フローチャート: 判断 347"/>
        <xdr:cNvSpPr/>
      </xdr:nvSpPr>
      <xdr:spPr>
        <a:xfrm>
          <a:off x="10426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130810</xdr:rowOff>
    </xdr:from>
    <xdr:to>
      <xdr:col>50</xdr:col>
      <xdr:colOff>165100</xdr:colOff>
      <xdr:row>84</xdr:row>
      <xdr:rowOff>60960</xdr:rowOff>
    </xdr:to>
    <xdr:sp macro="" textlink="">
      <xdr:nvSpPr>
        <xdr:cNvPr id="349" name="フローチャート: 判断 348"/>
        <xdr:cNvSpPr/>
      </xdr:nvSpPr>
      <xdr:spPr>
        <a:xfrm>
          <a:off x="9588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152400</xdr:rowOff>
    </xdr:from>
    <xdr:to>
      <xdr:col>46</xdr:col>
      <xdr:colOff>38100</xdr:colOff>
      <xdr:row>84</xdr:row>
      <xdr:rowOff>82550</xdr:rowOff>
    </xdr:to>
    <xdr:sp macro="" textlink="">
      <xdr:nvSpPr>
        <xdr:cNvPr id="350" name="フローチャート: 判断 349"/>
        <xdr:cNvSpPr/>
      </xdr:nvSpPr>
      <xdr:spPr>
        <a:xfrm>
          <a:off x="8699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157480</xdr:rowOff>
    </xdr:from>
    <xdr:to>
      <xdr:col>41</xdr:col>
      <xdr:colOff>101600</xdr:colOff>
      <xdr:row>84</xdr:row>
      <xdr:rowOff>87630</xdr:rowOff>
    </xdr:to>
    <xdr:sp macro="" textlink="">
      <xdr:nvSpPr>
        <xdr:cNvPr id="351" name="フローチャート: 判断 350"/>
        <xdr:cNvSpPr/>
      </xdr:nvSpPr>
      <xdr:spPr>
        <a:xfrm>
          <a:off x="7810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153035</xdr:rowOff>
    </xdr:from>
    <xdr:to>
      <xdr:col>36</xdr:col>
      <xdr:colOff>165100</xdr:colOff>
      <xdr:row>84</xdr:row>
      <xdr:rowOff>83185</xdr:rowOff>
    </xdr:to>
    <xdr:sp macro="" textlink="">
      <xdr:nvSpPr>
        <xdr:cNvPr id="352" name="フローチャート: 判断 351"/>
        <xdr:cNvSpPr/>
      </xdr:nvSpPr>
      <xdr:spPr>
        <a:xfrm>
          <a:off x="6921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10160</xdr:rowOff>
    </xdr:from>
    <xdr:to>
      <xdr:col>55</xdr:col>
      <xdr:colOff>50800</xdr:colOff>
      <xdr:row>85</xdr:row>
      <xdr:rowOff>111760</xdr:rowOff>
    </xdr:to>
    <xdr:sp macro="" textlink="">
      <xdr:nvSpPr>
        <xdr:cNvPr id="358" name="楕円 357"/>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96520</xdr:rowOff>
    </xdr:from>
    <xdr:ext cx="469900" cy="259080"/>
    <xdr:sp macro="" textlink="">
      <xdr:nvSpPr>
        <xdr:cNvPr id="359" name="【公営住宅】&#10;一人当たり面積該当値テキスト"/>
        <xdr:cNvSpPr txBox="1"/>
      </xdr:nvSpPr>
      <xdr:spPr>
        <a:xfrm>
          <a:off x="10515600" y="1449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8255</xdr:rowOff>
    </xdr:from>
    <xdr:to>
      <xdr:col>50</xdr:col>
      <xdr:colOff>165100</xdr:colOff>
      <xdr:row>85</xdr:row>
      <xdr:rowOff>109855</xdr:rowOff>
    </xdr:to>
    <xdr:sp macro="" textlink="">
      <xdr:nvSpPr>
        <xdr:cNvPr id="360" name="楕円 359"/>
        <xdr:cNvSpPr/>
      </xdr:nvSpPr>
      <xdr:spPr>
        <a:xfrm>
          <a:off x="958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59055</xdr:rowOff>
    </xdr:from>
    <xdr:to>
      <xdr:col>55</xdr:col>
      <xdr:colOff>0</xdr:colOff>
      <xdr:row>85</xdr:row>
      <xdr:rowOff>60960</xdr:rowOff>
    </xdr:to>
    <xdr:cxnSp macro="">
      <xdr:nvCxnSpPr>
        <xdr:cNvPr id="361" name="直線コネクタ 360"/>
        <xdr:cNvCxnSpPr/>
      </xdr:nvCxnSpPr>
      <xdr:spPr>
        <a:xfrm>
          <a:off x="9639300" y="146323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62" name="楕円 361"/>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59055</xdr:rowOff>
    </xdr:from>
    <xdr:to>
      <xdr:col>50</xdr:col>
      <xdr:colOff>114300</xdr:colOff>
      <xdr:row>85</xdr:row>
      <xdr:rowOff>59055</xdr:rowOff>
    </xdr:to>
    <xdr:cxnSp macro="">
      <xdr:nvCxnSpPr>
        <xdr:cNvPr id="363" name="直線コネクタ 362"/>
        <xdr:cNvCxnSpPr/>
      </xdr:nvCxnSpPr>
      <xdr:spPr>
        <a:xfrm>
          <a:off x="8750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4" name="楕円 363"/>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59055</xdr:rowOff>
    </xdr:to>
    <xdr:cxnSp macro="">
      <xdr:nvCxnSpPr>
        <xdr:cNvPr id="365" name="直線コネクタ 364"/>
        <xdr:cNvCxnSpPr/>
      </xdr:nvCxnSpPr>
      <xdr:spPr>
        <a:xfrm>
          <a:off x="7861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66" name="楕円 365"/>
        <xdr:cNvSpPr/>
      </xdr:nvSpPr>
      <xdr:spPr>
        <a:xfrm>
          <a:off x="6921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59690</xdr:rowOff>
    </xdr:to>
    <xdr:cxnSp macro="">
      <xdr:nvCxnSpPr>
        <xdr:cNvPr id="367" name="直線コネクタ 366"/>
        <xdr:cNvCxnSpPr/>
      </xdr:nvCxnSpPr>
      <xdr:spPr>
        <a:xfrm flipV="1">
          <a:off x="6972300" y="14632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77470</xdr:rowOff>
    </xdr:from>
    <xdr:ext cx="469900" cy="254635"/>
    <xdr:sp macro="" textlink="">
      <xdr:nvSpPr>
        <xdr:cNvPr id="368" name="n_1aveValue【公営住宅】&#10;一人当たり面積"/>
        <xdr:cNvSpPr txBox="1"/>
      </xdr:nvSpPr>
      <xdr:spPr>
        <a:xfrm>
          <a:off x="9391650" y="141363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99060</xdr:rowOff>
    </xdr:from>
    <xdr:ext cx="465455" cy="254635"/>
    <xdr:sp macro="" textlink="">
      <xdr:nvSpPr>
        <xdr:cNvPr id="369" name="n_2aveValue【公営住宅】&#10;一人当たり面積"/>
        <xdr:cNvSpPr txBox="1"/>
      </xdr:nvSpPr>
      <xdr:spPr>
        <a:xfrm>
          <a:off x="8515350" y="141579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104140</xdr:rowOff>
    </xdr:from>
    <xdr:ext cx="465455" cy="259080"/>
    <xdr:sp macro="" textlink="">
      <xdr:nvSpPr>
        <xdr:cNvPr id="370" name="n_3aveValue【公営住宅】&#10;一人当たり面積"/>
        <xdr:cNvSpPr txBox="1"/>
      </xdr:nvSpPr>
      <xdr:spPr>
        <a:xfrm>
          <a:off x="7626350" y="14163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99695</xdr:rowOff>
    </xdr:from>
    <xdr:ext cx="465455" cy="254635"/>
    <xdr:sp macro="" textlink="">
      <xdr:nvSpPr>
        <xdr:cNvPr id="371" name="n_4aveValue【公営住宅】&#10;一人当たり面積"/>
        <xdr:cNvSpPr txBox="1"/>
      </xdr:nvSpPr>
      <xdr:spPr>
        <a:xfrm>
          <a:off x="6737350" y="14158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100965</xdr:rowOff>
    </xdr:from>
    <xdr:ext cx="469900" cy="254635"/>
    <xdr:sp macro="" textlink="">
      <xdr:nvSpPr>
        <xdr:cNvPr id="372" name="n_1mainValue【公営住宅】&#10;一人当たり面積"/>
        <xdr:cNvSpPr txBox="1"/>
      </xdr:nvSpPr>
      <xdr:spPr>
        <a:xfrm>
          <a:off x="9391650" y="14674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100965</xdr:rowOff>
    </xdr:from>
    <xdr:ext cx="465455" cy="254635"/>
    <xdr:sp macro="" textlink="">
      <xdr:nvSpPr>
        <xdr:cNvPr id="373" name="n_2mainValue【公営住宅】&#10;一人当たり面積"/>
        <xdr:cNvSpPr txBox="1"/>
      </xdr:nvSpPr>
      <xdr:spPr>
        <a:xfrm>
          <a:off x="8515350" y="14674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100965</xdr:rowOff>
    </xdr:from>
    <xdr:ext cx="465455" cy="254635"/>
    <xdr:sp macro="" textlink="">
      <xdr:nvSpPr>
        <xdr:cNvPr id="374" name="n_3mainValue【公営住宅】&#10;一人当たり面積"/>
        <xdr:cNvSpPr txBox="1"/>
      </xdr:nvSpPr>
      <xdr:spPr>
        <a:xfrm>
          <a:off x="7626350" y="14674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101600</xdr:rowOff>
    </xdr:from>
    <xdr:ext cx="465455" cy="259080"/>
    <xdr:sp macro="" textlink="">
      <xdr:nvSpPr>
        <xdr:cNvPr id="375" name="n_4mainValue【公営住宅】&#10;一人当たり面積"/>
        <xdr:cNvSpPr txBox="1"/>
      </xdr:nvSpPr>
      <xdr:spPr>
        <a:xfrm>
          <a:off x="6737350" y="14674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0" name="テキスト ボックス 399"/>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2" name="テキスト ボックス 401"/>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404" name="テキスト ボックス 403"/>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406" name="テキスト ボックス 405"/>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8" name="テキスト ボックス 4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0" name="テキスト ボックス 4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412" name="テキスト ボックス 411"/>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414" name="テキスト ボックス 413"/>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81915</xdr:rowOff>
    </xdr:from>
    <xdr:to>
      <xdr:col>85</xdr:col>
      <xdr:colOff>126365</xdr:colOff>
      <xdr:row>41</xdr:row>
      <xdr:rowOff>150495</xdr:rowOff>
    </xdr:to>
    <xdr:cxnSp macro="">
      <xdr:nvCxnSpPr>
        <xdr:cNvPr id="416" name="直線コネクタ 415"/>
        <xdr:cNvCxnSpPr/>
      </xdr:nvCxnSpPr>
      <xdr:spPr>
        <a:xfrm flipV="1">
          <a:off x="16318865" y="57397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154940</xdr:rowOff>
    </xdr:from>
    <xdr:ext cx="405130" cy="254635"/>
    <xdr:sp macro="" textlink="">
      <xdr:nvSpPr>
        <xdr:cNvPr id="417" name="【認定こども園・幼稚園・保育所】&#10;有形固定資産減価償却率最小値テキスト"/>
        <xdr:cNvSpPr txBox="1"/>
      </xdr:nvSpPr>
      <xdr:spPr>
        <a:xfrm>
          <a:off x="16357600" y="7184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4635"/>
    <xdr:sp macro="" textlink="">
      <xdr:nvSpPr>
        <xdr:cNvPr id="419" name="【認定こども園・幼稚園・保育所】&#10;有形固定資産減価償却率最大値テキスト"/>
        <xdr:cNvSpPr txBox="1"/>
      </xdr:nvSpPr>
      <xdr:spPr>
        <a:xfrm>
          <a:off x="16357600" y="55156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78105</xdr:rowOff>
    </xdr:from>
    <xdr:ext cx="405130" cy="254635"/>
    <xdr:sp macro="" textlink="">
      <xdr:nvSpPr>
        <xdr:cNvPr id="421" name="【認定こども園・幼稚園・保育所】&#10;有形固定資産減価償却率平均値テキスト"/>
        <xdr:cNvSpPr txBox="1"/>
      </xdr:nvSpPr>
      <xdr:spPr>
        <a:xfrm>
          <a:off x="16357600" y="625030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42545</xdr:rowOff>
    </xdr:from>
    <xdr:to>
      <xdr:col>85</xdr:col>
      <xdr:colOff>177800</xdr:colOff>
      <xdr:row>33</xdr:row>
      <xdr:rowOff>144145</xdr:rowOff>
    </xdr:to>
    <xdr:sp macro="" textlink="">
      <xdr:nvSpPr>
        <xdr:cNvPr id="432" name="楕円 431"/>
        <xdr:cNvSpPr/>
      </xdr:nvSpPr>
      <xdr:spPr>
        <a:xfrm>
          <a:off x="16268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155575</xdr:rowOff>
    </xdr:from>
    <xdr:ext cx="405130" cy="254635"/>
    <xdr:sp macro="" textlink="">
      <xdr:nvSpPr>
        <xdr:cNvPr id="433" name="【認定こども園・幼稚園・保育所】&#10;有形固定資産減価償却率該当値テキスト"/>
        <xdr:cNvSpPr txBox="1"/>
      </xdr:nvSpPr>
      <xdr:spPr>
        <a:xfrm>
          <a:off x="16357600" y="56419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166370</xdr:rowOff>
    </xdr:from>
    <xdr:to>
      <xdr:col>81</xdr:col>
      <xdr:colOff>101600</xdr:colOff>
      <xdr:row>33</xdr:row>
      <xdr:rowOff>96520</xdr:rowOff>
    </xdr:to>
    <xdr:sp macro="" textlink="">
      <xdr:nvSpPr>
        <xdr:cNvPr id="434" name="楕円 433"/>
        <xdr:cNvSpPr/>
      </xdr:nvSpPr>
      <xdr:spPr>
        <a:xfrm>
          <a:off x="15430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45720</xdr:rowOff>
    </xdr:from>
    <xdr:to>
      <xdr:col>85</xdr:col>
      <xdr:colOff>127000</xdr:colOff>
      <xdr:row>33</xdr:row>
      <xdr:rowOff>93345</xdr:rowOff>
    </xdr:to>
    <xdr:cxnSp macro="">
      <xdr:nvCxnSpPr>
        <xdr:cNvPr id="435" name="直線コネクタ 434"/>
        <xdr:cNvCxnSpPr/>
      </xdr:nvCxnSpPr>
      <xdr:spPr>
        <a:xfrm>
          <a:off x="15481300" y="570357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74930</xdr:rowOff>
    </xdr:from>
    <xdr:to>
      <xdr:col>76</xdr:col>
      <xdr:colOff>165100</xdr:colOff>
      <xdr:row>34</xdr:row>
      <xdr:rowOff>5080</xdr:rowOff>
    </xdr:to>
    <xdr:sp macro="" textlink="">
      <xdr:nvSpPr>
        <xdr:cNvPr id="436" name="楕円 435"/>
        <xdr:cNvSpPr/>
      </xdr:nvSpPr>
      <xdr:spPr>
        <a:xfrm>
          <a:off x="14541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45720</xdr:rowOff>
    </xdr:from>
    <xdr:to>
      <xdr:col>81</xdr:col>
      <xdr:colOff>50800</xdr:colOff>
      <xdr:row>33</xdr:row>
      <xdr:rowOff>125730</xdr:rowOff>
    </xdr:to>
    <xdr:cxnSp macro="">
      <xdr:nvCxnSpPr>
        <xdr:cNvPr id="437" name="直線コネクタ 436"/>
        <xdr:cNvCxnSpPr/>
      </xdr:nvCxnSpPr>
      <xdr:spPr>
        <a:xfrm flipV="1">
          <a:off x="14592300" y="57035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438" name="楕円 437"/>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125730</xdr:rowOff>
    </xdr:from>
    <xdr:to>
      <xdr:col>76</xdr:col>
      <xdr:colOff>114300</xdr:colOff>
      <xdr:row>38</xdr:row>
      <xdr:rowOff>118110</xdr:rowOff>
    </xdr:to>
    <xdr:cxnSp macro="">
      <xdr:nvCxnSpPr>
        <xdr:cNvPr id="439" name="直線コネクタ 438"/>
        <xdr:cNvCxnSpPr/>
      </xdr:nvCxnSpPr>
      <xdr:spPr>
        <a:xfrm flipV="1">
          <a:off x="13703300" y="5783580"/>
          <a:ext cx="889000" cy="849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440" name="楕円 439"/>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118110</xdr:rowOff>
    </xdr:to>
    <xdr:cxnSp macro="">
      <xdr:nvCxnSpPr>
        <xdr:cNvPr id="441" name="直線コネクタ 440"/>
        <xdr:cNvCxnSpPr/>
      </xdr:nvCxnSpPr>
      <xdr:spPr>
        <a:xfrm>
          <a:off x="12814300" y="6597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76200</xdr:rowOff>
    </xdr:from>
    <xdr:ext cx="405130" cy="254635"/>
    <xdr:sp macro="" textlink="">
      <xdr:nvSpPr>
        <xdr:cNvPr id="442" name="n_1aveValue【認定こども園・幼稚園・保育所】&#10;有形固定資産減価償却率"/>
        <xdr:cNvSpPr txBox="1"/>
      </xdr:nvSpPr>
      <xdr:spPr>
        <a:xfrm>
          <a:off x="15266035" y="64198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89535</xdr:rowOff>
    </xdr:from>
    <xdr:ext cx="400685" cy="254635"/>
    <xdr:sp macro="" textlink="">
      <xdr:nvSpPr>
        <xdr:cNvPr id="443" name="n_2aveValue【認定こども園・幼稚園・保育所】&#10;有形固定資産減価償却率"/>
        <xdr:cNvSpPr txBox="1"/>
      </xdr:nvSpPr>
      <xdr:spPr>
        <a:xfrm>
          <a:off x="14389735" y="64331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111125</xdr:rowOff>
    </xdr:from>
    <xdr:ext cx="400685" cy="254635"/>
    <xdr:sp macro="" textlink="">
      <xdr:nvSpPr>
        <xdr:cNvPr id="444" name="n_3aveValue【認定こども園・幼稚園・保育所】&#10;有形固定資産減価償却率"/>
        <xdr:cNvSpPr txBox="1"/>
      </xdr:nvSpPr>
      <xdr:spPr>
        <a:xfrm>
          <a:off x="13500735" y="61118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107315</xdr:rowOff>
    </xdr:from>
    <xdr:ext cx="400685" cy="259080"/>
    <xdr:sp macro="" textlink="">
      <xdr:nvSpPr>
        <xdr:cNvPr id="445" name="n_4aveValue【認定こども園・幼稚園・保育所】&#10;有形固定資産減価償却率"/>
        <xdr:cNvSpPr txBox="1"/>
      </xdr:nvSpPr>
      <xdr:spPr>
        <a:xfrm>
          <a:off x="12611735" y="6108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31</xdr:row>
      <xdr:rowOff>113030</xdr:rowOff>
    </xdr:from>
    <xdr:ext cx="405130" cy="259080"/>
    <xdr:sp macro="" textlink="">
      <xdr:nvSpPr>
        <xdr:cNvPr id="446" name="n_1mainValue【認定こども園・幼稚園・保育所】&#10;有形固定資産減価償却率"/>
        <xdr:cNvSpPr txBox="1"/>
      </xdr:nvSpPr>
      <xdr:spPr>
        <a:xfrm>
          <a:off x="15266035" y="542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21590</xdr:rowOff>
    </xdr:from>
    <xdr:ext cx="400685" cy="259080"/>
    <xdr:sp macro="" textlink="">
      <xdr:nvSpPr>
        <xdr:cNvPr id="447" name="n_2mainValue【認定こども園・幼稚園・保育所】&#10;有形固定資産減価償却率"/>
        <xdr:cNvSpPr txBox="1"/>
      </xdr:nvSpPr>
      <xdr:spPr>
        <a:xfrm>
          <a:off x="14389735" y="5507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160020</xdr:rowOff>
    </xdr:from>
    <xdr:ext cx="400685" cy="259080"/>
    <xdr:sp macro="" textlink="">
      <xdr:nvSpPr>
        <xdr:cNvPr id="448" name="n_3mainValue【認定こども園・幼稚園・保育所】&#10;有形固定資産減価償却率"/>
        <xdr:cNvSpPr txBox="1"/>
      </xdr:nvSpPr>
      <xdr:spPr>
        <a:xfrm>
          <a:off x="13500735" y="6675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123825</xdr:rowOff>
    </xdr:from>
    <xdr:ext cx="400685" cy="254635"/>
    <xdr:sp macro="" textlink="">
      <xdr:nvSpPr>
        <xdr:cNvPr id="449" name="n_4mainValue【認定こども園・幼稚園・保育所】&#10;有形固定資産減価償却率"/>
        <xdr:cNvSpPr txBox="1"/>
      </xdr:nvSpPr>
      <xdr:spPr>
        <a:xfrm>
          <a:off x="12611735" y="6638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58" name="テキスト ボックス 45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915" cy="259080"/>
    <xdr:sp macro="" textlink="">
      <xdr:nvSpPr>
        <xdr:cNvPr id="461" name="テキスト ボックス 460"/>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915" cy="254635"/>
    <xdr:sp macro="" textlink="">
      <xdr:nvSpPr>
        <xdr:cNvPr id="463" name="テキスト ボックス 462"/>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915" cy="259080"/>
    <xdr:sp macro="" textlink="">
      <xdr:nvSpPr>
        <xdr:cNvPr id="465" name="テキスト ボックス 464"/>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915" cy="259080"/>
    <xdr:sp macro="" textlink="">
      <xdr:nvSpPr>
        <xdr:cNvPr id="467" name="テキスト ボックス 466"/>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915" cy="254635"/>
    <xdr:sp macro="" textlink="">
      <xdr:nvSpPr>
        <xdr:cNvPr id="469" name="テキスト ボックス 468"/>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1" name="テキスト ボックス 470"/>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114300</xdr:rowOff>
    </xdr:from>
    <xdr:to>
      <xdr:col>116</xdr:col>
      <xdr:colOff>62865</xdr:colOff>
      <xdr:row>42</xdr:row>
      <xdr:rowOff>0</xdr:rowOff>
    </xdr:to>
    <xdr:cxnSp macro="">
      <xdr:nvCxnSpPr>
        <xdr:cNvPr id="473" name="直線コネクタ 472"/>
        <xdr:cNvCxnSpPr/>
      </xdr:nvCxnSpPr>
      <xdr:spPr>
        <a:xfrm flipV="1">
          <a:off x="22160865" y="5943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4"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60960</xdr:rowOff>
    </xdr:from>
    <xdr:ext cx="469900" cy="259080"/>
    <xdr:sp macro="" textlink="">
      <xdr:nvSpPr>
        <xdr:cNvPr id="476" name="【認定こども園・幼稚園・保育所】&#10;一人当たり面積最大値テキスト"/>
        <xdr:cNvSpPr txBox="1"/>
      </xdr:nvSpPr>
      <xdr:spPr>
        <a:xfrm>
          <a:off x="22199600" y="57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7620</xdr:rowOff>
    </xdr:from>
    <xdr:ext cx="469900" cy="254635"/>
    <xdr:sp macro="" textlink="">
      <xdr:nvSpPr>
        <xdr:cNvPr id="478" name="【認定こども園・幼稚園・保育所】&#10;一人当たり面積平均値テキスト"/>
        <xdr:cNvSpPr txBox="1"/>
      </xdr:nvSpPr>
      <xdr:spPr>
        <a:xfrm>
          <a:off x="22199600" y="66941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9" name="楕円 488"/>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132080</xdr:rowOff>
    </xdr:from>
    <xdr:ext cx="469900" cy="254635"/>
    <xdr:sp macro="" textlink="">
      <xdr:nvSpPr>
        <xdr:cNvPr id="490" name="【認定こども園・幼稚園・保育所】&#10;一人当たり面積該当値テキスト"/>
        <xdr:cNvSpPr txBox="1"/>
      </xdr:nvSpPr>
      <xdr:spPr>
        <a:xfrm>
          <a:off x="22199600" y="6475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1" name="楕円 490"/>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167640</xdr:rowOff>
    </xdr:to>
    <xdr:cxnSp macro="">
      <xdr:nvCxnSpPr>
        <xdr:cNvPr id="492" name="直線コネクタ 491"/>
        <xdr:cNvCxnSpPr/>
      </xdr:nvCxnSpPr>
      <xdr:spPr>
        <a:xfrm flipV="1">
          <a:off x="21323300" y="6675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3" name="楕円 492"/>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167640</xdr:rowOff>
    </xdr:to>
    <xdr:cxnSp macro="">
      <xdr:nvCxnSpPr>
        <xdr:cNvPr id="494" name="直線コネクタ 493"/>
        <xdr:cNvCxnSpPr/>
      </xdr:nvCxnSpPr>
      <xdr:spPr>
        <a:xfrm>
          <a:off x="20434300" y="6553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95" name="楕円 494"/>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39</xdr:row>
      <xdr:rowOff>26670</xdr:rowOff>
    </xdr:to>
    <xdr:cxnSp macro="">
      <xdr:nvCxnSpPr>
        <xdr:cNvPr id="496" name="直線コネクタ 495"/>
        <xdr:cNvCxnSpPr/>
      </xdr:nvCxnSpPr>
      <xdr:spPr>
        <a:xfrm flipV="1">
          <a:off x="19545300" y="65532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7" name="楕円 496"/>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34290</xdr:rowOff>
    </xdr:to>
    <xdr:cxnSp macro="">
      <xdr:nvCxnSpPr>
        <xdr:cNvPr id="498" name="直線コネクタ 497"/>
        <xdr:cNvCxnSpPr/>
      </xdr:nvCxnSpPr>
      <xdr:spPr>
        <a:xfrm flipV="1">
          <a:off x="18656300" y="671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144780</xdr:rowOff>
    </xdr:from>
    <xdr:ext cx="469900" cy="254635"/>
    <xdr:sp macro="" textlink="">
      <xdr:nvSpPr>
        <xdr:cNvPr id="499" name="n_1aveValue【認定こども園・幼稚園・保育所】&#10;一人当たり面積"/>
        <xdr:cNvSpPr txBox="1"/>
      </xdr:nvSpPr>
      <xdr:spPr>
        <a:xfrm>
          <a:off x="21075650" y="6831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137160</xdr:rowOff>
    </xdr:from>
    <xdr:ext cx="465455" cy="259080"/>
    <xdr:sp macro="" textlink="">
      <xdr:nvSpPr>
        <xdr:cNvPr id="500" name="n_2aveValue【認定こども園・幼稚園・保育所】&#10;一人当たり面積"/>
        <xdr:cNvSpPr txBox="1"/>
      </xdr:nvSpPr>
      <xdr:spPr>
        <a:xfrm>
          <a:off x="20199350" y="682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129540</xdr:rowOff>
    </xdr:from>
    <xdr:ext cx="465455" cy="259080"/>
    <xdr:sp macro="" textlink="">
      <xdr:nvSpPr>
        <xdr:cNvPr id="501" name="n_3aveValue【認定こども園・幼稚園・保育所】&#10;一人当たり面積"/>
        <xdr:cNvSpPr txBox="1"/>
      </xdr:nvSpPr>
      <xdr:spPr>
        <a:xfrm>
          <a:off x="19310350" y="681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114300</xdr:rowOff>
    </xdr:from>
    <xdr:ext cx="465455" cy="259080"/>
    <xdr:sp macro="" textlink="">
      <xdr:nvSpPr>
        <xdr:cNvPr id="502" name="n_4aveValue【認定こども園・幼稚園・保育所】&#10;一人当たり面積"/>
        <xdr:cNvSpPr txBox="1"/>
      </xdr:nvSpPr>
      <xdr:spPr>
        <a:xfrm>
          <a:off x="18421350" y="6800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63500</xdr:rowOff>
    </xdr:from>
    <xdr:ext cx="469900" cy="254635"/>
    <xdr:sp macro="" textlink="">
      <xdr:nvSpPr>
        <xdr:cNvPr id="503" name="n_1mainValue【認定こども園・幼稚園・保育所】&#10;一人当たり面積"/>
        <xdr:cNvSpPr txBox="1"/>
      </xdr:nvSpPr>
      <xdr:spPr>
        <a:xfrm>
          <a:off x="21075650" y="64071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105410</xdr:rowOff>
    </xdr:from>
    <xdr:ext cx="465455" cy="259080"/>
    <xdr:sp macro="" textlink="">
      <xdr:nvSpPr>
        <xdr:cNvPr id="504" name="n_2mainValue【認定こども園・幼稚園・保育所】&#10;一人当たり面積"/>
        <xdr:cNvSpPr txBox="1"/>
      </xdr:nvSpPr>
      <xdr:spPr>
        <a:xfrm>
          <a:off x="20199350" y="627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93980</xdr:rowOff>
    </xdr:from>
    <xdr:ext cx="465455" cy="259080"/>
    <xdr:sp macro="" textlink="">
      <xdr:nvSpPr>
        <xdr:cNvPr id="505" name="n_3mainValue【認定こども園・幼稚園・保育所】&#10;一人当たり面積"/>
        <xdr:cNvSpPr txBox="1"/>
      </xdr:nvSpPr>
      <xdr:spPr>
        <a:xfrm>
          <a:off x="19310350" y="6437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101600</xdr:rowOff>
    </xdr:from>
    <xdr:ext cx="465455" cy="259080"/>
    <xdr:sp macro="" textlink="">
      <xdr:nvSpPr>
        <xdr:cNvPr id="506" name="n_4mainValue【認定こども園・幼稚園・保育所】&#10;一人当たり面積"/>
        <xdr:cNvSpPr txBox="1"/>
      </xdr:nvSpPr>
      <xdr:spPr>
        <a:xfrm>
          <a:off x="18421350" y="6445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15" name="テキスト ボックス 514"/>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17" name="テキスト ボックス 516"/>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4635"/>
    <xdr:sp macro="" textlink="">
      <xdr:nvSpPr>
        <xdr:cNvPr id="519" name="テキスト ボックス 518"/>
        <xdr:cNvSpPr txBox="1"/>
      </xdr:nvSpPr>
      <xdr:spPr>
        <a:xfrm>
          <a:off x="12042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635"/>
    <xdr:sp macro="" textlink="">
      <xdr:nvSpPr>
        <xdr:cNvPr id="521" name="テキスト ボックス 520"/>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635"/>
    <xdr:sp macro="" textlink="">
      <xdr:nvSpPr>
        <xdr:cNvPr id="523" name="テキスト ボックス 522"/>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635"/>
    <xdr:sp macro="" textlink="">
      <xdr:nvSpPr>
        <xdr:cNvPr id="525" name="テキスト ボックス 524"/>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27" name="テキスト ボックス 526"/>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146050</xdr:rowOff>
    </xdr:from>
    <xdr:to>
      <xdr:col>85</xdr:col>
      <xdr:colOff>126365</xdr:colOff>
      <xdr:row>64</xdr:row>
      <xdr:rowOff>88900</xdr:rowOff>
    </xdr:to>
    <xdr:cxnSp macro="">
      <xdr:nvCxnSpPr>
        <xdr:cNvPr id="529" name="直線コネクタ 528"/>
        <xdr:cNvCxnSpPr/>
      </xdr:nvCxnSpPr>
      <xdr:spPr>
        <a:xfrm flipV="1">
          <a:off x="16318865" y="9918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92710</xdr:rowOff>
    </xdr:from>
    <xdr:ext cx="405130" cy="259080"/>
    <xdr:sp macro="" textlink="">
      <xdr:nvSpPr>
        <xdr:cNvPr id="530" name="【学校施設】&#10;有形固定資産減価償却率最小値テキスト"/>
        <xdr:cNvSpPr txBox="1"/>
      </xdr:nvSpPr>
      <xdr:spPr>
        <a:xfrm>
          <a:off x="16357600" y="11065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88900</xdr:rowOff>
    </xdr:from>
    <xdr:to>
      <xdr:col>86</xdr:col>
      <xdr:colOff>25400</xdr:colOff>
      <xdr:row>64</xdr:row>
      <xdr:rowOff>88900</xdr:rowOff>
    </xdr:to>
    <xdr:cxnSp macro="">
      <xdr:nvCxnSpPr>
        <xdr:cNvPr id="531" name="直線コネクタ 530"/>
        <xdr:cNvCxnSpPr/>
      </xdr:nvCxnSpPr>
      <xdr:spPr>
        <a:xfrm>
          <a:off x="16230600" y="1106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92710</xdr:rowOff>
    </xdr:from>
    <xdr:ext cx="405130" cy="259080"/>
    <xdr:sp macro="" textlink="">
      <xdr:nvSpPr>
        <xdr:cNvPr id="532" name="【学校施設】&#10;有形固定資産減価償却率最大値テキスト"/>
        <xdr:cNvSpPr txBox="1"/>
      </xdr:nvSpPr>
      <xdr:spPr>
        <a:xfrm>
          <a:off x="16357600"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146050</xdr:rowOff>
    </xdr:from>
    <xdr:to>
      <xdr:col>86</xdr:col>
      <xdr:colOff>25400</xdr:colOff>
      <xdr:row>57</xdr:row>
      <xdr:rowOff>146050</xdr:rowOff>
    </xdr:to>
    <xdr:cxnSp macro="">
      <xdr:nvCxnSpPr>
        <xdr:cNvPr id="533" name="直線コネクタ 532"/>
        <xdr:cNvCxnSpPr/>
      </xdr:nvCxnSpPr>
      <xdr:spPr>
        <a:xfrm>
          <a:off x="16230600" y="991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127635</xdr:rowOff>
    </xdr:from>
    <xdr:ext cx="405130" cy="259080"/>
    <xdr:sp macro="" textlink="">
      <xdr:nvSpPr>
        <xdr:cNvPr id="534" name="【学校施設】&#10;有形固定資産減価償却率平均値テキスト"/>
        <xdr:cNvSpPr txBox="1"/>
      </xdr:nvSpPr>
      <xdr:spPr>
        <a:xfrm>
          <a:off x="16357600" y="10414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104775</xdr:rowOff>
    </xdr:from>
    <xdr:to>
      <xdr:col>85</xdr:col>
      <xdr:colOff>177800</xdr:colOff>
      <xdr:row>62</xdr:row>
      <xdr:rowOff>34925</xdr:rowOff>
    </xdr:to>
    <xdr:sp macro="" textlink="">
      <xdr:nvSpPr>
        <xdr:cNvPr id="535" name="フローチャート: 判断 534"/>
        <xdr:cNvSpPr/>
      </xdr:nvSpPr>
      <xdr:spPr>
        <a:xfrm>
          <a:off x="16268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15240</xdr:rowOff>
    </xdr:from>
    <xdr:to>
      <xdr:col>76</xdr:col>
      <xdr:colOff>165100</xdr:colOff>
      <xdr:row>62</xdr:row>
      <xdr:rowOff>116840</xdr:rowOff>
    </xdr:to>
    <xdr:sp macro="" textlink="">
      <xdr:nvSpPr>
        <xdr:cNvPr id="537" name="フローチャート: 判断 536"/>
        <xdr:cNvSpPr/>
      </xdr:nvSpPr>
      <xdr:spPr>
        <a:xfrm>
          <a:off x="14541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170815</xdr:rowOff>
    </xdr:from>
    <xdr:to>
      <xdr:col>67</xdr:col>
      <xdr:colOff>101600</xdr:colOff>
      <xdr:row>62</xdr:row>
      <xdr:rowOff>100965</xdr:rowOff>
    </xdr:to>
    <xdr:sp macro="" textlink="">
      <xdr:nvSpPr>
        <xdr:cNvPr id="539" name="フローチャート: 判断 538"/>
        <xdr:cNvSpPr/>
      </xdr:nvSpPr>
      <xdr:spPr>
        <a:xfrm>
          <a:off x="12763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0" name="テキスト ボックス 539"/>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41" name="テキスト ボックス 540"/>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42" name="テキスト ボックス 541"/>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43" name="テキスト ボックス 542"/>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44" name="テキスト ボックス 543"/>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45" name="楕円 544"/>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99060</xdr:rowOff>
    </xdr:from>
    <xdr:ext cx="405130" cy="254635"/>
    <xdr:sp macro="" textlink="">
      <xdr:nvSpPr>
        <xdr:cNvPr id="546" name="【学校施設】&#10;有形固定資産減価償却率該当値テキスト"/>
        <xdr:cNvSpPr txBox="1"/>
      </xdr:nvSpPr>
      <xdr:spPr>
        <a:xfrm>
          <a:off x="16357600" y="10728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116205</xdr:rowOff>
    </xdr:from>
    <xdr:to>
      <xdr:col>81</xdr:col>
      <xdr:colOff>101600</xdr:colOff>
      <xdr:row>63</xdr:row>
      <xdr:rowOff>46355</xdr:rowOff>
    </xdr:to>
    <xdr:sp macro="" textlink="">
      <xdr:nvSpPr>
        <xdr:cNvPr id="547" name="楕円 546"/>
        <xdr:cNvSpPr/>
      </xdr:nvSpPr>
      <xdr:spPr>
        <a:xfrm>
          <a:off x="15430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167005</xdr:rowOff>
    </xdr:from>
    <xdr:to>
      <xdr:col>85</xdr:col>
      <xdr:colOff>127000</xdr:colOff>
      <xdr:row>63</xdr:row>
      <xdr:rowOff>0</xdr:rowOff>
    </xdr:to>
    <xdr:cxnSp macro="">
      <xdr:nvCxnSpPr>
        <xdr:cNvPr id="548" name="直線コネクタ 547"/>
        <xdr:cNvCxnSpPr/>
      </xdr:nvCxnSpPr>
      <xdr:spPr>
        <a:xfrm>
          <a:off x="15481300" y="107969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111760</xdr:rowOff>
    </xdr:from>
    <xdr:to>
      <xdr:col>76</xdr:col>
      <xdr:colOff>165100</xdr:colOff>
      <xdr:row>63</xdr:row>
      <xdr:rowOff>41910</xdr:rowOff>
    </xdr:to>
    <xdr:sp macro="" textlink="">
      <xdr:nvSpPr>
        <xdr:cNvPr id="549" name="楕円 548"/>
        <xdr:cNvSpPr/>
      </xdr:nvSpPr>
      <xdr:spPr>
        <a:xfrm>
          <a:off x="14541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162560</xdr:rowOff>
    </xdr:from>
    <xdr:to>
      <xdr:col>81</xdr:col>
      <xdr:colOff>50800</xdr:colOff>
      <xdr:row>62</xdr:row>
      <xdr:rowOff>167005</xdr:rowOff>
    </xdr:to>
    <xdr:cxnSp macro="">
      <xdr:nvCxnSpPr>
        <xdr:cNvPr id="550" name="直線コネクタ 549"/>
        <xdr:cNvCxnSpPr/>
      </xdr:nvCxnSpPr>
      <xdr:spPr>
        <a:xfrm>
          <a:off x="14592300" y="10792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95250</xdr:rowOff>
    </xdr:from>
    <xdr:to>
      <xdr:col>72</xdr:col>
      <xdr:colOff>38100</xdr:colOff>
      <xdr:row>63</xdr:row>
      <xdr:rowOff>25400</xdr:rowOff>
    </xdr:to>
    <xdr:sp macro="" textlink="">
      <xdr:nvSpPr>
        <xdr:cNvPr id="551" name="楕円 550"/>
        <xdr:cNvSpPr/>
      </xdr:nvSpPr>
      <xdr:spPr>
        <a:xfrm>
          <a:off x="13652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146050</xdr:rowOff>
    </xdr:from>
    <xdr:to>
      <xdr:col>76</xdr:col>
      <xdr:colOff>114300</xdr:colOff>
      <xdr:row>62</xdr:row>
      <xdr:rowOff>162560</xdr:rowOff>
    </xdr:to>
    <xdr:cxnSp macro="">
      <xdr:nvCxnSpPr>
        <xdr:cNvPr id="552" name="直線コネクタ 551"/>
        <xdr:cNvCxnSpPr/>
      </xdr:nvCxnSpPr>
      <xdr:spPr>
        <a:xfrm>
          <a:off x="13703300" y="10775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95250</xdr:rowOff>
    </xdr:from>
    <xdr:to>
      <xdr:col>67</xdr:col>
      <xdr:colOff>101600</xdr:colOff>
      <xdr:row>63</xdr:row>
      <xdr:rowOff>25400</xdr:rowOff>
    </xdr:to>
    <xdr:sp macro="" textlink="">
      <xdr:nvSpPr>
        <xdr:cNvPr id="553" name="楕円 552"/>
        <xdr:cNvSpPr/>
      </xdr:nvSpPr>
      <xdr:spPr>
        <a:xfrm>
          <a:off x="12763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146050</xdr:rowOff>
    </xdr:from>
    <xdr:to>
      <xdr:col>71</xdr:col>
      <xdr:colOff>177800</xdr:colOff>
      <xdr:row>62</xdr:row>
      <xdr:rowOff>146050</xdr:rowOff>
    </xdr:to>
    <xdr:cxnSp macro="">
      <xdr:nvCxnSpPr>
        <xdr:cNvPr id="554" name="直線コネクタ 553"/>
        <xdr:cNvCxnSpPr/>
      </xdr:nvCxnSpPr>
      <xdr:spPr>
        <a:xfrm>
          <a:off x="12814300" y="1077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101600</xdr:rowOff>
    </xdr:from>
    <xdr:ext cx="405130" cy="259080"/>
    <xdr:sp macro="" textlink="">
      <xdr:nvSpPr>
        <xdr:cNvPr id="555" name="n_1aveValue【学校施設】&#10;有形固定資産減価償却率"/>
        <xdr:cNvSpPr txBox="1"/>
      </xdr:nvSpPr>
      <xdr:spPr>
        <a:xfrm>
          <a:off x="15266035" y="10388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0685" cy="254635"/>
    <xdr:sp macro="" textlink="">
      <xdr:nvSpPr>
        <xdr:cNvPr id="556" name="n_2aveValue【学校施設】&#10;有形固定資産減価償却率"/>
        <xdr:cNvSpPr txBox="1"/>
      </xdr:nvSpPr>
      <xdr:spPr>
        <a:xfrm>
          <a:off x="14389735" y="10420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135890</xdr:rowOff>
    </xdr:from>
    <xdr:ext cx="400685" cy="259080"/>
    <xdr:sp macro="" textlink="">
      <xdr:nvSpPr>
        <xdr:cNvPr id="557" name="n_3aveValue【学校施設】&#10;有形固定資産減価償却率"/>
        <xdr:cNvSpPr txBox="1"/>
      </xdr:nvSpPr>
      <xdr:spPr>
        <a:xfrm>
          <a:off x="13500735" y="10422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117475</xdr:rowOff>
    </xdr:from>
    <xdr:ext cx="400685" cy="259080"/>
    <xdr:sp macro="" textlink="">
      <xdr:nvSpPr>
        <xdr:cNvPr id="558" name="n_4aveValue【学校施設】&#10;有形固定資産減価償却率"/>
        <xdr:cNvSpPr txBox="1"/>
      </xdr:nvSpPr>
      <xdr:spPr>
        <a:xfrm>
          <a:off x="12611735" y="104044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37465</xdr:rowOff>
    </xdr:from>
    <xdr:ext cx="405130" cy="259080"/>
    <xdr:sp macro="" textlink="">
      <xdr:nvSpPr>
        <xdr:cNvPr id="559" name="n_1mainValue【学校施設】&#10;有形固定資産減価償却率"/>
        <xdr:cNvSpPr txBox="1"/>
      </xdr:nvSpPr>
      <xdr:spPr>
        <a:xfrm>
          <a:off x="15266035" y="10838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33020</xdr:rowOff>
    </xdr:from>
    <xdr:ext cx="400685" cy="259080"/>
    <xdr:sp macro="" textlink="">
      <xdr:nvSpPr>
        <xdr:cNvPr id="560" name="n_2mainValue【学校施設】&#10;有形固定資産減価償却率"/>
        <xdr:cNvSpPr txBox="1"/>
      </xdr:nvSpPr>
      <xdr:spPr>
        <a:xfrm>
          <a:off x="14389735" y="10834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16510</xdr:rowOff>
    </xdr:from>
    <xdr:ext cx="400685" cy="259080"/>
    <xdr:sp macro="" textlink="">
      <xdr:nvSpPr>
        <xdr:cNvPr id="561" name="n_3mainValue【学校施設】&#10;有形固定資産減価償却率"/>
        <xdr:cNvSpPr txBox="1"/>
      </xdr:nvSpPr>
      <xdr:spPr>
        <a:xfrm>
          <a:off x="13500735" y="10817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16510</xdr:rowOff>
    </xdr:from>
    <xdr:ext cx="400685" cy="259080"/>
    <xdr:sp macro="" textlink="">
      <xdr:nvSpPr>
        <xdr:cNvPr id="562" name="n_4mainValue【学校施設】&#10;有形固定資産減価償却率"/>
        <xdr:cNvSpPr txBox="1"/>
      </xdr:nvSpPr>
      <xdr:spPr>
        <a:xfrm>
          <a:off x="12611735" y="10817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71" name="テキスト ボックス 570"/>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573" name="テキスト ボックス 572"/>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4" name="直線コネクタ 5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575" name="テキスト ボックス 574"/>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6" name="直線コネクタ 5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577" name="テキスト ボックス 576"/>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8" name="直線コネクタ 5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579" name="テキスト ボックス 578"/>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0" name="直線コネクタ 5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581" name="テキスト ボックス 580"/>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2" name="直線コネクタ 5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583" name="テキスト ボックス 582"/>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4" name="直線コネクタ 5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585" name="テキスト ボックス 584"/>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87" name="テキスト ボックス 586"/>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114935</xdr:rowOff>
    </xdr:from>
    <xdr:to>
      <xdr:col>116</xdr:col>
      <xdr:colOff>62865</xdr:colOff>
      <xdr:row>64</xdr:row>
      <xdr:rowOff>47625</xdr:rowOff>
    </xdr:to>
    <xdr:cxnSp macro="">
      <xdr:nvCxnSpPr>
        <xdr:cNvPr id="589" name="直線コネクタ 588"/>
        <xdr:cNvCxnSpPr/>
      </xdr:nvCxnSpPr>
      <xdr:spPr>
        <a:xfrm flipV="1">
          <a:off x="22160865" y="954468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52070</xdr:rowOff>
    </xdr:from>
    <xdr:ext cx="469900" cy="254635"/>
    <xdr:sp macro="" textlink="">
      <xdr:nvSpPr>
        <xdr:cNvPr id="590" name="【学校施設】&#10;一人当たり面積最小値テキスト"/>
        <xdr:cNvSpPr txBox="1"/>
      </xdr:nvSpPr>
      <xdr:spPr>
        <a:xfrm>
          <a:off x="22199600" y="110248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47625</xdr:rowOff>
    </xdr:from>
    <xdr:to>
      <xdr:col>116</xdr:col>
      <xdr:colOff>152400</xdr:colOff>
      <xdr:row>64</xdr:row>
      <xdr:rowOff>47625</xdr:rowOff>
    </xdr:to>
    <xdr:cxnSp macro="">
      <xdr:nvCxnSpPr>
        <xdr:cNvPr id="591" name="直線コネクタ 590"/>
        <xdr:cNvCxnSpPr/>
      </xdr:nvCxnSpPr>
      <xdr:spPr>
        <a:xfrm>
          <a:off x="22072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61595</xdr:rowOff>
    </xdr:from>
    <xdr:ext cx="469900" cy="259080"/>
    <xdr:sp macro="" textlink="">
      <xdr:nvSpPr>
        <xdr:cNvPr id="592" name="【学校施設】&#10;一人当たり面積最大値テキスト"/>
        <xdr:cNvSpPr txBox="1"/>
      </xdr:nvSpPr>
      <xdr:spPr>
        <a:xfrm>
          <a:off x="22199600" y="931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114935</xdr:rowOff>
    </xdr:from>
    <xdr:to>
      <xdr:col>116</xdr:col>
      <xdr:colOff>152400</xdr:colOff>
      <xdr:row>55</xdr:row>
      <xdr:rowOff>114935</xdr:rowOff>
    </xdr:to>
    <xdr:cxnSp macro="">
      <xdr:nvCxnSpPr>
        <xdr:cNvPr id="593" name="直線コネクタ 592"/>
        <xdr:cNvCxnSpPr/>
      </xdr:nvCxnSpPr>
      <xdr:spPr>
        <a:xfrm>
          <a:off x="22072600" y="954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135890</xdr:rowOff>
    </xdr:from>
    <xdr:ext cx="469900" cy="259080"/>
    <xdr:sp macro="" textlink="">
      <xdr:nvSpPr>
        <xdr:cNvPr id="594" name="【学校施設】&#10;一人当たり面積平均値テキスト"/>
        <xdr:cNvSpPr txBox="1"/>
      </xdr:nvSpPr>
      <xdr:spPr>
        <a:xfrm>
          <a:off x="22199600" y="10251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157480</xdr:rowOff>
    </xdr:from>
    <xdr:to>
      <xdr:col>116</xdr:col>
      <xdr:colOff>114300</xdr:colOff>
      <xdr:row>60</xdr:row>
      <xdr:rowOff>87630</xdr:rowOff>
    </xdr:to>
    <xdr:sp macro="" textlink="">
      <xdr:nvSpPr>
        <xdr:cNvPr id="595" name="フローチャート: 判断 594"/>
        <xdr:cNvSpPr/>
      </xdr:nvSpPr>
      <xdr:spPr>
        <a:xfrm>
          <a:off x="221107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8255</xdr:rowOff>
    </xdr:from>
    <xdr:to>
      <xdr:col>112</xdr:col>
      <xdr:colOff>38100</xdr:colOff>
      <xdr:row>60</xdr:row>
      <xdr:rowOff>109855</xdr:rowOff>
    </xdr:to>
    <xdr:sp macro="" textlink="">
      <xdr:nvSpPr>
        <xdr:cNvPr id="596" name="フローチャート: 判断 595"/>
        <xdr:cNvSpPr/>
      </xdr:nvSpPr>
      <xdr:spPr>
        <a:xfrm>
          <a:off x="2127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36195</xdr:rowOff>
    </xdr:from>
    <xdr:to>
      <xdr:col>107</xdr:col>
      <xdr:colOff>101600</xdr:colOff>
      <xdr:row>60</xdr:row>
      <xdr:rowOff>137795</xdr:rowOff>
    </xdr:to>
    <xdr:sp macro="" textlink="">
      <xdr:nvSpPr>
        <xdr:cNvPr id="597" name="フローチャート: 判断 5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52705</xdr:rowOff>
    </xdr:from>
    <xdr:to>
      <xdr:col>102</xdr:col>
      <xdr:colOff>165100</xdr:colOff>
      <xdr:row>60</xdr:row>
      <xdr:rowOff>154940</xdr:rowOff>
    </xdr:to>
    <xdr:sp macro="" textlink="">
      <xdr:nvSpPr>
        <xdr:cNvPr id="598" name="フローチャート: 判断 597"/>
        <xdr:cNvSpPr/>
      </xdr:nvSpPr>
      <xdr:spPr>
        <a:xfrm>
          <a:off x="19494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22225</xdr:rowOff>
    </xdr:from>
    <xdr:to>
      <xdr:col>98</xdr:col>
      <xdr:colOff>38100</xdr:colOff>
      <xdr:row>60</xdr:row>
      <xdr:rowOff>123825</xdr:rowOff>
    </xdr:to>
    <xdr:sp macro="" textlink="">
      <xdr:nvSpPr>
        <xdr:cNvPr id="599" name="フローチャート: 判断 598"/>
        <xdr:cNvSpPr/>
      </xdr:nvSpPr>
      <xdr:spPr>
        <a:xfrm>
          <a:off x="18605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0" name="テキスト ボックス 599"/>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1" name="テキスト ボックス 600"/>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2" name="テキスト ボックス 601"/>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3" name="テキスト ボックス 602"/>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4" name="テキスト ボックス 603"/>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149225</xdr:rowOff>
    </xdr:from>
    <xdr:to>
      <xdr:col>116</xdr:col>
      <xdr:colOff>114300</xdr:colOff>
      <xdr:row>60</xdr:row>
      <xdr:rowOff>79375</xdr:rowOff>
    </xdr:to>
    <xdr:sp macro="" textlink="">
      <xdr:nvSpPr>
        <xdr:cNvPr id="605" name="楕円 604"/>
        <xdr:cNvSpPr/>
      </xdr:nvSpPr>
      <xdr:spPr>
        <a:xfrm>
          <a:off x="22110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xdr:rowOff>
    </xdr:from>
    <xdr:ext cx="469900" cy="259080"/>
    <xdr:sp macro="" textlink="">
      <xdr:nvSpPr>
        <xdr:cNvPr id="606" name="【学校施設】&#10;一人当たり面積該当値テキスト"/>
        <xdr:cNvSpPr txBox="1"/>
      </xdr:nvSpPr>
      <xdr:spPr>
        <a:xfrm>
          <a:off x="22199600" y="1011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140335</xdr:rowOff>
    </xdr:from>
    <xdr:to>
      <xdr:col>112</xdr:col>
      <xdr:colOff>38100</xdr:colOff>
      <xdr:row>60</xdr:row>
      <xdr:rowOff>70485</xdr:rowOff>
    </xdr:to>
    <xdr:sp macro="" textlink="">
      <xdr:nvSpPr>
        <xdr:cNvPr id="607" name="楕円 606"/>
        <xdr:cNvSpPr/>
      </xdr:nvSpPr>
      <xdr:spPr>
        <a:xfrm>
          <a:off x="212725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19685</xdr:rowOff>
    </xdr:from>
    <xdr:to>
      <xdr:col>116</xdr:col>
      <xdr:colOff>63500</xdr:colOff>
      <xdr:row>60</xdr:row>
      <xdr:rowOff>29210</xdr:rowOff>
    </xdr:to>
    <xdr:cxnSp macro="">
      <xdr:nvCxnSpPr>
        <xdr:cNvPr id="608" name="直線コネクタ 607"/>
        <xdr:cNvCxnSpPr/>
      </xdr:nvCxnSpPr>
      <xdr:spPr>
        <a:xfrm>
          <a:off x="21323300" y="103066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137795</xdr:rowOff>
    </xdr:from>
    <xdr:to>
      <xdr:col>107</xdr:col>
      <xdr:colOff>101600</xdr:colOff>
      <xdr:row>60</xdr:row>
      <xdr:rowOff>67945</xdr:rowOff>
    </xdr:to>
    <xdr:sp macro="" textlink="">
      <xdr:nvSpPr>
        <xdr:cNvPr id="609" name="楕円 608"/>
        <xdr:cNvSpPr/>
      </xdr:nvSpPr>
      <xdr:spPr>
        <a:xfrm>
          <a:off x="2038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17780</xdr:rowOff>
    </xdr:from>
    <xdr:to>
      <xdr:col>111</xdr:col>
      <xdr:colOff>177800</xdr:colOff>
      <xdr:row>60</xdr:row>
      <xdr:rowOff>19685</xdr:rowOff>
    </xdr:to>
    <xdr:cxnSp macro="">
      <xdr:nvCxnSpPr>
        <xdr:cNvPr id="610" name="直線コネクタ 609"/>
        <xdr:cNvCxnSpPr/>
      </xdr:nvCxnSpPr>
      <xdr:spPr>
        <a:xfrm>
          <a:off x="20434300" y="10304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145415</xdr:rowOff>
    </xdr:from>
    <xdr:to>
      <xdr:col>102</xdr:col>
      <xdr:colOff>165100</xdr:colOff>
      <xdr:row>60</xdr:row>
      <xdr:rowOff>75565</xdr:rowOff>
    </xdr:to>
    <xdr:sp macro="" textlink="">
      <xdr:nvSpPr>
        <xdr:cNvPr id="611" name="楕円 610"/>
        <xdr:cNvSpPr/>
      </xdr:nvSpPr>
      <xdr:spPr>
        <a:xfrm>
          <a:off x="19494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17780</xdr:rowOff>
    </xdr:from>
    <xdr:to>
      <xdr:col>107</xdr:col>
      <xdr:colOff>50800</xdr:colOff>
      <xdr:row>60</xdr:row>
      <xdr:rowOff>24765</xdr:rowOff>
    </xdr:to>
    <xdr:cxnSp macro="">
      <xdr:nvCxnSpPr>
        <xdr:cNvPr id="612" name="直線コネクタ 611"/>
        <xdr:cNvCxnSpPr/>
      </xdr:nvCxnSpPr>
      <xdr:spPr>
        <a:xfrm flipV="1">
          <a:off x="19545300" y="10304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152400</xdr:rowOff>
    </xdr:from>
    <xdr:to>
      <xdr:col>98</xdr:col>
      <xdr:colOff>38100</xdr:colOff>
      <xdr:row>58</xdr:row>
      <xdr:rowOff>82550</xdr:rowOff>
    </xdr:to>
    <xdr:sp macro="" textlink="">
      <xdr:nvSpPr>
        <xdr:cNvPr id="613" name="楕円 612"/>
        <xdr:cNvSpPr/>
      </xdr:nvSpPr>
      <xdr:spPr>
        <a:xfrm>
          <a:off x="18605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31750</xdr:rowOff>
    </xdr:from>
    <xdr:to>
      <xdr:col>102</xdr:col>
      <xdr:colOff>114300</xdr:colOff>
      <xdr:row>60</xdr:row>
      <xdr:rowOff>24765</xdr:rowOff>
    </xdr:to>
    <xdr:cxnSp macro="">
      <xdr:nvCxnSpPr>
        <xdr:cNvPr id="614" name="直線コネクタ 613"/>
        <xdr:cNvCxnSpPr/>
      </xdr:nvCxnSpPr>
      <xdr:spPr>
        <a:xfrm>
          <a:off x="18656300" y="997585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100965</xdr:rowOff>
    </xdr:from>
    <xdr:ext cx="469900" cy="254635"/>
    <xdr:sp macro="" textlink="">
      <xdr:nvSpPr>
        <xdr:cNvPr id="615" name="n_1aveValue【学校施設】&#10;一人当たり面積"/>
        <xdr:cNvSpPr txBox="1"/>
      </xdr:nvSpPr>
      <xdr:spPr>
        <a:xfrm>
          <a:off x="21075650" y="103879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128905</xdr:rowOff>
    </xdr:from>
    <xdr:ext cx="465455" cy="259080"/>
    <xdr:sp macro="" textlink="">
      <xdr:nvSpPr>
        <xdr:cNvPr id="616" name="n_2aveValue【学校施設】&#10;一人当たり面積"/>
        <xdr:cNvSpPr txBox="1"/>
      </xdr:nvSpPr>
      <xdr:spPr>
        <a:xfrm>
          <a:off x="20199350" y="10415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145415</xdr:rowOff>
    </xdr:from>
    <xdr:ext cx="465455" cy="254635"/>
    <xdr:sp macro="" textlink="">
      <xdr:nvSpPr>
        <xdr:cNvPr id="617" name="n_3aveValue【学校施設】&#10;一人当たり面積"/>
        <xdr:cNvSpPr txBox="1"/>
      </xdr:nvSpPr>
      <xdr:spPr>
        <a:xfrm>
          <a:off x="19310350" y="104324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114935</xdr:rowOff>
    </xdr:from>
    <xdr:ext cx="465455" cy="259080"/>
    <xdr:sp macro="" textlink="">
      <xdr:nvSpPr>
        <xdr:cNvPr id="618" name="n_4aveValue【学校施設】&#10;一人当たり面積"/>
        <xdr:cNvSpPr txBox="1"/>
      </xdr:nvSpPr>
      <xdr:spPr>
        <a:xfrm>
          <a:off x="18421350" y="10401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86995</xdr:rowOff>
    </xdr:from>
    <xdr:ext cx="469900" cy="254635"/>
    <xdr:sp macro="" textlink="">
      <xdr:nvSpPr>
        <xdr:cNvPr id="619" name="n_1mainValue【学校施設】&#10;一人当たり面積"/>
        <xdr:cNvSpPr txBox="1"/>
      </xdr:nvSpPr>
      <xdr:spPr>
        <a:xfrm>
          <a:off x="21075650" y="100310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84455</xdr:rowOff>
    </xdr:from>
    <xdr:ext cx="465455" cy="259080"/>
    <xdr:sp macro="" textlink="">
      <xdr:nvSpPr>
        <xdr:cNvPr id="620" name="n_2mainValue【学校施設】&#10;一人当たり面積"/>
        <xdr:cNvSpPr txBox="1"/>
      </xdr:nvSpPr>
      <xdr:spPr>
        <a:xfrm>
          <a:off x="20199350" y="10028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92075</xdr:rowOff>
    </xdr:from>
    <xdr:ext cx="465455" cy="259080"/>
    <xdr:sp macro="" textlink="">
      <xdr:nvSpPr>
        <xdr:cNvPr id="621" name="n_3mainValue【学校施設】&#10;一人当たり面積"/>
        <xdr:cNvSpPr txBox="1"/>
      </xdr:nvSpPr>
      <xdr:spPr>
        <a:xfrm>
          <a:off x="19310350" y="10036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99060</xdr:rowOff>
    </xdr:from>
    <xdr:ext cx="465455" cy="254635"/>
    <xdr:sp macro="" textlink="">
      <xdr:nvSpPr>
        <xdr:cNvPr id="622" name="n_4mainValue【学校施設】&#10;一人当たり面積"/>
        <xdr:cNvSpPr txBox="1"/>
      </xdr:nvSpPr>
      <xdr:spPr>
        <a:xfrm>
          <a:off x="18421350" y="9700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47" name="テキスト ボックス 64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649" name="テキスト ボックス 648"/>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915" cy="259080"/>
    <xdr:sp macro="" textlink="">
      <xdr:nvSpPr>
        <xdr:cNvPr id="651" name="テキスト ボックス 650"/>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653" name="テキスト ボックス 652"/>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5" name="テキスト ボックス 6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7" name="テキスト ボックス 6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635"/>
    <xdr:sp macro="" textlink="">
      <xdr:nvSpPr>
        <xdr:cNvPr id="659" name="テキスト ボックス 658"/>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645" cy="259080"/>
    <xdr:sp macro="" textlink="">
      <xdr:nvSpPr>
        <xdr:cNvPr id="661" name="テキスト ボックス 660"/>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107</xdr:row>
      <xdr:rowOff>133350</xdr:rowOff>
    </xdr:to>
    <xdr:cxnSp macro="">
      <xdr:nvCxnSpPr>
        <xdr:cNvPr id="663" name="直線コネクタ 662"/>
        <xdr:cNvCxnSpPr/>
      </xdr:nvCxnSpPr>
      <xdr:spPr>
        <a:xfrm flipV="1">
          <a:off x="16318865" y="17068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137160</xdr:rowOff>
    </xdr:from>
    <xdr:ext cx="405130" cy="259080"/>
    <xdr:sp macro="" textlink="">
      <xdr:nvSpPr>
        <xdr:cNvPr id="664" name="【公民館】&#10;有形固定資産減価償却率最小値テキスト"/>
        <xdr:cNvSpPr txBox="1"/>
      </xdr:nvSpPr>
      <xdr:spPr>
        <a:xfrm>
          <a:off x="16357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xdr:cNvCxnSpPr/>
      </xdr:nvCxnSpPr>
      <xdr:spPr>
        <a:xfrm>
          <a:off x="16230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4635"/>
    <xdr:sp macro="" textlink="">
      <xdr:nvSpPr>
        <xdr:cNvPr id="666" name="【公民館】&#10;有形固定資産減価償却率最大値テキスト"/>
        <xdr:cNvSpPr txBox="1"/>
      </xdr:nvSpPr>
      <xdr:spPr>
        <a:xfrm>
          <a:off x="16357600" y="168440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53975</xdr:rowOff>
    </xdr:from>
    <xdr:ext cx="405130" cy="254635"/>
    <xdr:sp macro="" textlink="">
      <xdr:nvSpPr>
        <xdr:cNvPr id="668" name="【公民館】&#10;有形固定資産減価償却率平均値テキスト"/>
        <xdr:cNvSpPr txBox="1"/>
      </xdr:nvSpPr>
      <xdr:spPr>
        <a:xfrm>
          <a:off x="16357600" y="177133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31115</xdr:rowOff>
    </xdr:from>
    <xdr:to>
      <xdr:col>85</xdr:col>
      <xdr:colOff>177800</xdr:colOff>
      <xdr:row>104</xdr:row>
      <xdr:rowOff>132715</xdr:rowOff>
    </xdr:to>
    <xdr:sp macro="" textlink="">
      <xdr:nvSpPr>
        <xdr:cNvPr id="669" name="フローチャート: 判断 668"/>
        <xdr:cNvSpPr/>
      </xdr:nvSpPr>
      <xdr:spPr>
        <a:xfrm>
          <a:off x="16268700" y="178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1" name="フローチャート: 判断 670"/>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107315</xdr:rowOff>
    </xdr:from>
    <xdr:to>
      <xdr:col>72</xdr:col>
      <xdr:colOff>38100</xdr:colOff>
      <xdr:row>104</xdr:row>
      <xdr:rowOff>37465</xdr:rowOff>
    </xdr:to>
    <xdr:sp macro="" textlink="">
      <xdr:nvSpPr>
        <xdr:cNvPr id="672" name="フローチャート: 判断 671"/>
        <xdr:cNvSpPr/>
      </xdr:nvSpPr>
      <xdr:spPr>
        <a:xfrm>
          <a:off x="13652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673" name="フローチャート: 判断 672"/>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114935</xdr:rowOff>
    </xdr:from>
    <xdr:to>
      <xdr:col>85</xdr:col>
      <xdr:colOff>177800</xdr:colOff>
      <xdr:row>106</xdr:row>
      <xdr:rowOff>45085</xdr:rowOff>
    </xdr:to>
    <xdr:sp macro="" textlink="">
      <xdr:nvSpPr>
        <xdr:cNvPr id="679" name="楕円 678"/>
        <xdr:cNvSpPr/>
      </xdr:nvSpPr>
      <xdr:spPr>
        <a:xfrm>
          <a:off x="162687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93345</xdr:rowOff>
    </xdr:from>
    <xdr:ext cx="405130" cy="259080"/>
    <xdr:sp macro="" textlink="">
      <xdr:nvSpPr>
        <xdr:cNvPr id="680" name="【公民館】&#10;有形固定資産減価償却率該当値テキスト"/>
        <xdr:cNvSpPr txBox="1"/>
      </xdr:nvSpPr>
      <xdr:spPr>
        <a:xfrm>
          <a:off x="1635760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81" name="楕円 680"/>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143510</xdr:rowOff>
    </xdr:from>
    <xdr:to>
      <xdr:col>85</xdr:col>
      <xdr:colOff>127000</xdr:colOff>
      <xdr:row>105</xdr:row>
      <xdr:rowOff>166370</xdr:rowOff>
    </xdr:to>
    <xdr:cxnSp macro="">
      <xdr:nvCxnSpPr>
        <xdr:cNvPr id="682" name="直線コネクタ 681"/>
        <xdr:cNvCxnSpPr/>
      </xdr:nvCxnSpPr>
      <xdr:spPr>
        <a:xfrm>
          <a:off x="15481300" y="18145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83" name="楕円 682"/>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143510</xdr:rowOff>
    </xdr:to>
    <xdr:cxnSp macro="">
      <xdr:nvCxnSpPr>
        <xdr:cNvPr id="684" name="直線コネクタ 683"/>
        <xdr:cNvCxnSpPr/>
      </xdr:nvCxnSpPr>
      <xdr:spPr>
        <a:xfrm>
          <a:off x="14592300" y="181089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5" name="楕円 684"/>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106680</xdr:rowOff>
    </xdr:to>
    <xdr:cxnSp macro="">
      <xdr:nvCxnSpPr>
        <xdr:cNvPr id="686" name="直線コネクタ 685"/>
        <xdr:cNvCxnSpPr/>
      </xdr:nvCxnSpPr>
      <xdr:spPr>
        <a:xfrm>
          <a:off x="13703300" y="1808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168275</xdr:rowOff>
    </xdr:from>
    <xdr:to>
      <xdr:col>67</xdr:col>
      <xdr:colOff>101600</xdr:colOff>
      <xdr:row>105</xdr:row>
      <xdr:rowOff>98425</xdr:rowOff>
    </xdr:to>
    <xdr:sp macro="" textlink="">
      <xdr:nvSpPr>
        <xdr:cNvPr id="687" name="楕円 686"/>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47625</xdr:rowOff>
    </xdr:from>
    <xdr:to>
      <xdr:col>71</xdr:col>
      <xdr:colOff>177800</xdr:colOff>
      <xdr:row>105</xdr:row>
      <xdr:rowOff>87630</xdr:rowOff>
    </xdr:to>
    <xdr:cxnSp macro="">
      <xdr:nvCxnSpPr>
        <xdr:cNvPr id="688" name="直線コネクタ 687"/>
        <xdr:cNvCxnSpPr/>
      </xdr:nvCxnSpPr>
      <xdr:spPr>
        <a:xfrm>
          <a:off x="12814300" y="180498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95885</xdr:rowOff>
    </xdr:from>
    <xdr:ext cx="405130" cy="259080"/>
    <xdr:sp macro="" textlink="">
      <xdr:nvSpPr>
        <xdr:cNvPr id="689" name="n_1aveValue【公民館】&#10;有形固定資産減価償却率"/>
        <xdr:cNvSpPr txBox="1"/>
      </xdr:nvSpPr>
      <xdr:spPr>
        <a:xfrm>
          <a:off x="15266035" y="1758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84455</xdr:rowOff>
    </xdr:from>
    <xdr:ext cx="400685" cy="259080"/>
    <xdr:sp macro="" textlink="">
      <xdr:nvSpPr>
        <xdr:cNvPr id="690" name="n_2aveValue【公民館】&#10;有形固定資産減価償却率"/>
        <xdr:cNvSpPr txBox="1"/>
      </xdr:nvSpPr>
      <xdr:spPr>
        <a:xfrm>
          <a:off x="14389735" y="175723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53975</xdr:rowOff>
    </xdr:from>
    <xdr:ext cx="400685" cy="254635"/>
    <xdr:sp macro="" textlink="">
      <xdr:nvSpPr>
        <xdr:cNvPr id="691" name="n_3aveValue【公民館】&#10;有形固定資産減価償却率"/>
        <xdr:cNvSpPr txBox="1"/>
      </xdr:nvSpPr>
      <xdr:spPr>
        <a:xfrm>
          <a:off x="13500735" y="175418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71120</xdr:rowOff>
    </xdr:from>
    <xdr:ext cx="400685" cy="259080"/>
    <xdr:sp macro="" textlink="">
      <xdr:nvSpPr>
        <xdr:cNvPr id="692" name="n_4aveValue【公民館】&#10;有形固定資産減価償却率"/>
        <xdr:cNvSpPr txBox="1"/>
      </xdr:nvSpPr>
      <xdr:spPr>
        <a:xfrm>
          <a:off x="12611735" y="17559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13335</xdr:rowOff>
    </xdr:from>
    <xdr:ext cx="405130" cy="259080"/>
    <xdr:sp macro="" textlink="">
      <xdr:nvSpPr>
        <xdr:cNvPr id="693" name="n_1mainValue【公民館】&#10;有形固定資産減価償却率"/>
        <xdr:cNvSpPr txBox="1"/>
      </xdr:nvSpPr>
      <xdr:spPr>
        <a:xfrm>
          <a:off x="15266035" y="1818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148590</xdr:rowOff>
    </xdr:from>
    <xdr:ext cx="400685" cy="259080"/>
    <xdr:sp macro="" textlink="">
      <xdr:nvSpPr>
        <xdr:cNvPr id="694" name="n_2mainValue【公民館】&#10;有形固定資産減価償却率"/>
        <xdr:cNvSpPr txBox="1"/>
      </xdr:nvSpPr>
      <xdr:spPr>
        <a:xfrm>
          <a:off x="14389735" y="18150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129540</xdr:rowOff>
    </xdr:from>
    <xdr:ext cx="400685" cy="259080"/>
    <xdr:sp macro="" textlink="">
      <xdr:nvSpPr>
        <xdr:cNvPr id="695" name="n_3mainValue【公民館】&#10;有形固定資産減価償却率"/>
        <xdr:cNvSpPr txBox="1"/>
      </xdr:nvSpPr>
      <xdr:spPr>
        <a:xfrm>
          <a:off x="13500735" y="18131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89535</xdr:rowOff>
    </xdr:from>
    <xdr:ext cx="400685" cy="254635"/>
    <xdr:sp macro="" textlink="">
      <xdr:nvSpPr>
        <xdr:cNvPr id="696" name="n_4mainValue【公民館】&#10;有形固定資産減価償却率"/>
        <xdr:cNvSpPr txBox="1"/>
      </xdr:nvSpPr>
      <xdr:spPr>
        <a:xfrm>
          <a:off x="12611735" y="180917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05" name="テキスト ボックス 704"/>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708" name="テキスト ボックス 707"/>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710" name="テキスト ボックス 709"/>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712" name="テキスト ボックス 711"/>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714" name="テキスト ボックス 713"/>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716" name="テキスト ボックス 715"/>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18" name="テキスト ボックス 717"/>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49530</xdr:rowOff>
    </xdr:from>
    <xdr:to>
      <xdr:col>116</xdr:col>
      <xdr:colOff>62865</xdr:colOff>
      <xdr:row>108</xdr:row>
      <xdr:rowOff>114300</xdr:rowOff>
    </xdr:to>
    <xdr:cxnSp macro="">
      <xdr:nvCxnSpPr>
        <xdr:cNvPr id="720" name="直線コネクタ 719"/>
        <xdr:cNvCxnSpPr/>
      </xdr:nvCxnSpPr>
      <xdr:spPr>
        <a:xfrm flipV="1">
          <a:off x="22160865" y="1736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721"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167640</xdr:rowOff>
    </xdr:from>
    <xdr:ext cx="469900" cy="254635"/>
    <xdr:sp macro="" textlink="">
      <xdr:nvSpPr>
        <xdr:cNvPr id="723" name="【公民館】&#10;一人当たり面積最大値テキスト"/>
        <xdr:cNvSpPr txBox="1"/>
      </xdr:nvSpPr>
      <xdr:spPr>
        <a:xfrm>
          <a:off x="22199600" y="171411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68580</xdr:rowOff>
    </xdr:from>
    <xdr:ext cx="469900" cy="259080"/>
    <xdr:sp macro="" textlink="">
      <xdr:nvSpPr>
        <xdr:cNvPr id="725" name="【公民館】&#10;一人当たり面積平均値テキスト"/>
        <xdr:cNvSpPr txBox="1"/>
      </xdr:nvSpPr>
      <xdr:spPr>
        <a:xfrm>
          <a:off x="22199600" y="1807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67310</xdr:rowOff>
    </xdr:from>
    <xdr:to>
      <xdr:col>107</xdr:col>
      <xdr:colOff>101600</xdr:colOff>
      <xdr:row>105</xdr:row>
      <xdr:rowOff>168910</xdr:rowOff>
    </xdr:to>
    <xdr:sp macro="" textlink="">
      <xdr:nvSpPr>
        <xdr:cNvPr id="728" name="フローチャート: 判断 727"/>
        <xdr:cNvSpPr/>
      </xdr:nvSpPr>
      <xdr:spPr>
        <a:xfrm>
          <a:off x="20383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97790</xdr:rowOff>
    </xdr:from>
    <xdr:to>
      <xdr:col>102</xdr:col>
      <xdr:colOff>165100</xdr:colOff>
      <xdr:row>106</xdr:row>
      <xdr:rowOff>27940</xdr:rowOff>
    </xdr:to>
    <xdr:sp macro="" textlink="">
      <xdr:nvSpPr>
        <xdr:cNvPr id="729" name="フローチャート: 判断 728"/>
        <xdr:cNvSpPr/>
      </xdr:nvSpPr>
      <xdr:spPr>
        <a:xfrm>
          <a:off x="19494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30" name="フローチャート: 判断 729"/>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6" name="楕円 735"/>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143510</xdr:rowOff>
    </xdr:from>
    <xdr:ext cx="469900" cy="254635"/>
    <xdr:sp macro="" textlink="">
      <xdr:nvSpPr>
        <xdr:cNvPr id="737" name="【公民館】&#10;一人当たり面積該当値テキスト"/>
        <xdr:cNvSpPr txBox="1"/>
      </xdr:nvSpPr>
      <xdr:spPr>
        <a:xfrm>
          <a:off x="22199600" y="176314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38" name="楕円 737"/>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7620</xdr:rowOff>
    </xdr:to>
    <xdr:cxnSp macro="">
      <xdr:nvCxnSpPr>
        <xdr:cNvPr id="739" name="直線コネクタ 738"/>
        <xdr:cNvCxnSpPr/>
      </xdr:nvCxnSpPr>
      <xdr:spPr>
        <a:xfrm flipV="1">
          <a:off x="21323300" y="178308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40" name="楕円 739"/>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7620</xdr:rowOff>
    </xdr:to>
    <xdr:cxnSp macro="">
      <xdr:nvCxnSpPr>
        <xdr:cNvPr id="741" name="直線コネクタ 740"/>
        <xdr:cNvCxnSpPr/>
      </xdr:nvCxnSpPr>
      <xdr:spPr>
        <a:xfrm>
          <a:off x="20434300" y="1783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742" name="楕円 741"/>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106680</xdr:rowOff>
    </xdr:to>
    <xdr:cxnSp macro="">
      <xdr:nvCxnSpPr>
        <xdr:cNvPr id="743" name="直線コネクタ 742"/>
        <xdr:cNvCxnSpPr/>
      </xdr:nvCxnSpPr>
      <xdr:spPr>
        <a:xfrm flipV="1">
          <a:off x="19545300" y="178384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86360</xdr:rowOff>
    </xdr:from>
    <xdr:to>
      <xdr:col>98</xdr:col>
      <xdr:colOff>38100</xdr:colOff>
      <xdr:row>105</xdr:row>
      <xdr:rowOff>16510</xdr:rowOff>
    </xdr:to>
    <xdr:sp macro="" textlink="">
      <xdr:nvSpPr>
        <xdr:cNvPr id="744" name="楕円 743"/>
        <xdr:cNvSpPr/>
      </xdr:nvSpPr>
      <xdr:spPr>
        <a:xfrm>
          <a:off x="18605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137160</xdr:rowOff>
    </xdr:to>
    <xdr:cxnSp macro="">
      <xdr:nvCxnSpPr>
        <xdr:cNvPr id="745" name="直線コネクタ 744"/>
        <xdr:cNvCxnSpPr/>
      </xdr:nvCxnSpPr>
      <xdr:spPr>
        <a:xfrm flipV="1">
          <a:off x="18656300" y="17937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129540</xdr:rowOff>
    </xdr:from>
    <xdr:ext cx="469900" cy="259080"/>
    <xdr:sp macro="" textlink="">
      <xdr:nvSpPr>
        <xdr:cNvPr id="746" name="n_1aveValue【公民館】&#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160020</xdr:rowOff>
    </xdr:from>
    <xdr:ext cx="465455" cy="259080"/>
    <xdr:sp macro="" textlink="">
      <xdr:nvSpPr>
        <xdr:cNvPr id="747" name="n_2aveValue【公民館】&#10;一人当たり面積"/>
        <xdr:cNvSpPr txBox="1"/>
      </xdr:nvSpPr>
      <xdr:spPr>
        <a:xfrm>
          <a:off x="20199350" y="18162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19050</xdr:rowOff>
    </xdr:from>
    <xdr:ext cx="465455" cy="254635"/>
    <xdr:sp macro="" textlink="">
      <xdr:nvSpPr>
        <xdr:cNvPr id="748" name="n_3aveValue【公民館】&#10;一人当たり面積"/>
        <xdr:cNvSpPr txBox="1"/>
      </xdr:nvSpPr>
      <xdr:spPr>
        <a:xfrm>
          <a:off x="19310350" y="18192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5455" cy="254635"/>
    <xdr:sp macro="" textlink="">
      <xdr:nvSpPr>
        <xdr:cNvPr id="749" name="n_4aveValue【公民館】&#10;一人当たり面積"/>
        <xdr:cNvSpPr txBox="1"/>
      </xdr:nvSpPr>
      <xdr:spPr>
        <a:xfrm>
          <a:off x="18421350" y="18169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74930</xdr:rowOff>
    </xdr:from>
    <xdr:ext cx="469900" cy="254635"/>
    <xdr:sp macro="" textlink="">
      <xdr:nvSpPr>
        <xdr:cNvPr id="750" name="n_1mainValue【公民館】&#10;一人当たり面積"/>
        <xdr:cNvSpPr txBox="1"/>
      </xdr:nvSpPr>
      <xdr:spPr>
        <a:xfrm>
          <a:off x="21075650" y="17562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74930</xdr:rowOff>
    </xdr:from>
    <xdr:ext cx="465455" cy="254635"/>
    <xdr:sp macro="" textlink="">
      <xdr:nvSpPr>
        <xdr:cNvPr id="751" name="n_2mainValue【公民館】&#10;一人当たり面積"/>
        <xdr:cNvSpPr txBox="1"/>
      </xdr:nvSpPr>
      <xdr:spPr>
        <a:xfrm>
          <a:off x="20199350" y="17562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2540</xdr:rowOff>
    </xdr:from>
    <xdr:ext cx="465455" cy="259080"/>
    <xdr:sp macro="" textlink="">
      <xdr:nvSpPr>
        <xdr:cNvPr id="752" name="n_3mainValue【公民館】&#10;一人当たり面積"/>
        <xdr:cNvSpPr txBox="1"/>
      </xdr:nvSpPr>
      <xdr:spPr>
        <a:xfrm>
          <a:off x="19310350" y="17661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33020</xdr:rowOff>
    </xdr:from>
    <xdr:ext cx="465455" cy="259080"/>
    <xdr:sp macro="" textlink="">
      <xdr:nvSpPr>
        <xdr:cNvPr id="753" name="n_4mainValue【公民館】&#10;一人当たり面積"/>
        <xdr:cNvSpPr txBox="1"/>
      </xdr:nvSpPr>
      <xdr:spPr>
        <a:xfrm>
          <a:off x="18421350" y="17692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類似団体平均と比較して有形固定資産減価償却率が特に低くなっている施設は、認定こども園・幼稚園・保育所である。</a:t>
          </a:r>
        </a:p>
        <a:p>
          <a:r>
            <a:rPr kumimoji="1" lang="ja-JP" altLang="en-US" sz="1000">
              <a:solidFill>
                <a:sysClr val="windowText" lastClr="000000"/>
              </a:solidFill>
              <a:latin typeface="ＭＳ Ｐゴシック"/>
              <a:ea typeface="ＭＳ Ｐゴシック"/>
            </a:rPr>
            <a:t>　認定こども園・幼稚園・保育所については、有形固定資産減価償却率がH30からR1にかけて大きく低下している。これは、子育て環境の整備のため、令和元年度に老朽化した吉田保育所と舟山保育所を統合し、東部子育て支援センターの機能を含めた井野なないろ保育所・地域子育て支援センターを新しく設置したためである。これに伴い、一人当たり面積も増加し、類似団体平均を上回ることとなった。維持管理にかかる経費の増加に留意しつつ、引き続き、子育て環境の整備に積極的に取り組んでいく。</a:t>
          </a:r>
        </a:p>
        <a:p>
          <a:r>
            <a:rPr kumimoji="1" lang="ja-JP" altLang="en-US" sz="1000">
              <a:solidFill>
                <a:sysClr val="windowText" lastClr="000000"/>
              </a:solidFill>
              <a:latin typeface="ＭＳ Ｐゴシック"/>
              <a:ea typeface="ＭＳ Ｐゴシック"/>
            </a:rPr>
            <a:t>　また、類似団体平均と比較して有形固定資産減価償却率が特に高くなっている施設は、公営住宅である。これは、公営住宅の多くが、昭和40年代から50年代にかけて建設されており、全施設が築40年を経過しているためである。</a:t>
          </a:r>
        </a:p>
        <a:p>
          <a:r>
            <a:rPr kumimoji="1" lang="ja-JP" altLang="en-US" sz="1000">
              <a:solidFill>
                <a:sysClr val="windowText" lastClr="000000"/>
              </a:solidFill>
              <a:latin typeface="ＭＳ Ｐゴシック"/>
              <a:ea typeface="ＭＳ Ｐゴシック"/>
            </a:rPr>
            <a:t>　現在、木造の住宅は、老朽化が著しいため、入居者の募集を停止しており、現入居者が退去し次第、取り壊す方針を決定している。令和3年度には舟山住宅の4棟8戸の解体を行い、全棟の解体が完了したほか、宮和田住宅の1棟1戸の解体を行ったことにより、前年度と比較して数値が改善されている。</a:t>
          </a:r>
        </a:p>
        <a:p>
          <a:r>
            <a:rPr kumimoji="1" lang="ja-JP" altLang="en-US" sz="1000">
              <a:solidFill>
                <a:sysClr val="windowText" lastClr="000000"/>
              </a:solidFill>
              <a:latin typeface="ＭＳ Ｐゴシック"/>
              <a:ea typeface="ＭＳ Ｐゴシック"/>
            </a:rPr>
            <a:t>　プレキャストコンクリート造の住宅は、平成28年度から令和2年度にかけて屋根・外壁の改修を含めた長寿命化計画を策定しており、令和3年度には西方住宅と第二南住宅の外壁及び屋根の改修工事を実施した。計画的な予防保全の考え方に基づき、維持管理・耐久性の向上等の改善を実施していき、使用を継続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105,967
104,279
69.94
46,823,100
45,178,076
1,444,460
24,978,640
49,298,016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12700</xdr:rowOff>
    </xdr:to>
    <xdr:cxnSp macro="">
      <xdr:nvCxnSpPr>
        <xdr:cNvPr id="58" name="直線コネクタ 57"/>
        <xdr:cNvCxnSpPr/>
      </xdr:nvCxnSpPr>
      <xdr:spPr>
        <a:xfrm flipV="1">
          <a:off x="4634865" y="5779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16510</xdr:rowOff>
    </xdr:from>
    <xdr:ext cx="405130" cy="259080"/>
    <xdr:sp macro="" textlink="">
      <xdr:nvSpPr>
        <xdr:cNvPr id="59" name="【図書館】&#10;有形固定資産減価償却率最小値テキスト"/>
        <xdr:cNvSpPr txBox="1"/>
      </xdr:nvSpPr>
      <xdr:spPr>
        <a:xfrm>
          <a:off x="4673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12700</xdr:rowOff>
    </xdr:from>
    <xdr:to>
      <xdr:col>24</xdr:col>
      <xdr:colOff>152400</xdr:colOff>
      <xdr:row>42</xdr:row>
      <xdr:rowOff>12700</xdr:rowOff>
    </xdr:to>
    <xdr:cxnSp macro="">
      <xdr:nvCxnSpPr>
        <xdr:cNvPr id="60" name="直線コネクタ 59"/>
        <xdr:cNvCxnSpPr/>
      </xdr:nvCxnSpPr>
      <xdr:spPr>
        <a:xfrm>
          <a:off x="4546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68580</xdr:rowOff>
    </xdr:from>
    <xdr:ext cx="340360" cy="259080"/>
    <xdr:sp macro="" textlink="">
      <xdr:nvSpPr>
        <xdr:cNvPr id="61" name="【図書館】&#10;有形固定資産減価償却率最大値テキスト"/>
        <xdr:cNvSpPr txBox="1"/>
      </xdr:nvSpPr>
      <xdr:spPr>
        <a:xfrm>
          <a:off x="4673600" y="555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114935</xdr:rowOff>
    </xdr:from>
    <xdr:ext cx="405130" cy="259080"/>
    <xdr:sp macro="" textlink="">
      <xdr:nvSpPr>
        <xdr:cNvPr id="63" name="【図書館】&#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4" name="フローチャート: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66040</xdr:rowOff>
    </xdr:from>
    <xdr:to>
      <xdr:col>20</xdr:col>
      <xdr:colOff>38100</xdr:colOff>
      <xdr:row>37</xdr:row>
      <xdr:rowOff>167640</xdr:rowOff>
    </xdr:to>
    <xdr:sp macro="" textlink="">
      <xdr:nvSpPr>
        <xdr:cNvPr id="65" name="フローチャート: 判断 64"/>
        <xdr:cNvSpPr/>
      </xdr:nvSpPr>
      <xdr:spPr>
        <a:xfrm>
          <a:off x="3746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22225</xdr:rowOff>
    </xdr:from>
    <xdr:to>
      <xdr:col>10</xdr:col>
      <xdr:colOff>165100</xdr:colOff>
      <xdr:row>37</xdr:row>
      <xdr:rowOff>123825</xdr:rowOff>
    </xdr:to>
    <xdr:sp macro="" textlink="">
      <xdr:nvSpPr>
        <xdr:cNvPr id="67" name="フローチャート: 判断 66"/>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20320</xdr:rowOff>
    </xdr:from>
    <xdr:to>
      <xdr:col>24</xdr:col>
      <xdr:colOff>114300</xdr:colOff>
      <xdr:row>38</xdr:row>
      <xdr:rowOff>121920</xdr:rowOff>
    </xdr:to>
    <xdr:sp macro="" textlink="">
      <xdr:nvSpPr>
        <xdr:cNvPr id="74" name="楕円 73"/>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170180</xdr:rowOff>
    </xdr:from>
    <xdr:ext cx="405130" cy="259080"/>
    <xdr:sp macro="" textlink="">
      <xdr:nvSpPr>
        <xdr:cNvPr id="75" name="【図書館】&#10;有形固定資産減価償却率該当値テキスト"/>
        <xdr:cNvSpPr txBox="1"/>
      </xdr:nvSpPr>
      <xdr:spPr>
        <a:xfrm>
          <a:off x="4673600" y="651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157480</xdr:rowOff>
    </xdr:from>
    <xdr:to>
      <xdr:col>20</xdr:col>
      <xdr:colOff>38100</xdr:colOff>
      <xdr:row>38</xdr:row>
      <xdr:rowOff>87630</xdr:rowOff>
    </xdr:to>
    <xdr:sp macro="" textlink="">
      <xdr:nvSpPr>
        <xdr:cNvPr id="76" name="楕円 75"/>
        <xdr:cNvSpPr/>
      </xdr:nvSpPr>
      <xdr:spPr>
        <a:xfrm>
          <a:off x="3746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36830</xdr:rowOff>
    </xdr:from>
    <xdr:to>
      <xdr:col>24</xdr:col>
      <xdr:colOff>63500</xdr:colOff>
      <xdr:row>38</xdr:row>
      <xdr:rowOff>71120</xdr:rowOff>
    </xdr:to>
    <xdr:cxnSp macro="">
      <xdr:nvCxnSpPr>
        <xdr:cNvPr id="77" name="直線コネクタ 76"/>
        <xdr:cNvCxnSpPr/>
      </xdr:nvCxnSpPr>
      <xdr:spPr>
        <a:xfrm>
          <a:off x="3797300" y="65519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121920</xdr:rowOff>
    </xdr:from>
    <xdr:to>
      <xdr:col>15</xdr:col>
      <xdr:colOff>101600</xdr:colOff>
      <xdr:row>38</xdr:row>
      <xdr:rowOff>52070</xdr:rowOff>
    </xdr:to>
    <xdr:sp macro="" textlink="">
      <xdr:nvSpPr>
        <xdr:cNvPr id="78" name="楕円 77"/>
        <xdr:cNvSpPr/>
      </xdr:nvSpPr>
      <xdr:spPr>
        <a:xfrm>
          <a:off x="2857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xdr:rowOff>
    </xdr:from>
    <xdr:to>
      <xdr:col>19</xdr:col>
      <xdr:colOff>177800</xdr:colOff>
      <xdr:row>38</xdr:row>
      <xdr:rowOff>36830</xdr:rowOff>
    </xdr:to>
    <xdr:cxnSp macro="">
      <xdr:nvCxnSpPr>
        <xdr:cNvPr id="79" name="直線コネクタ 78"/>
        <xdr:cNvCxnSpPr/>
      </xdr:nvCxnSpPr>
      <xdr:spPr>
        <a:xfrm>
          <a:off x="2908300" y="65163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15875</xdr:rowOff>
    </xdr:to>
    <xdr:sp macro="" textlink="">
      <xdr:nvSpPr>
        <xdr:cNvPr id="80" name="楕円 79"/>
        <xdr:cNvSpPr/>
      </xdr:nvSpPr>
      <xdr:spPr>
        <a:xfrm>
          <a:off x="196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136525</xdr:rowOff>
    </xdr:from>
    <xdr:to>
      <xdr:col>15</xdr:col>
      <xdr:colOff>50800</xdr:colOff>
      <xdr:row>38</xdr:row>
      <xdr:rowOff>1270</xdr:rowOff>
    </xdr:to>
    <xdr:cxnSp macro="">
      <xdr:nvCxnSpPr>
        <xdr:cNvPr id="81" name="直線コネクタ 80"/>
        <xdr:cNvCxnSpPr/>
      </xdr:nvCxnSpPr>
      <xdr:spPr>
        <a:xfrm>
          <a:off x="2019300" y="6480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53340</xdr:rowOff>
    </xdr:from>
    <xdr:to>
      <xdr:col>6</xdr:col>
      <xdr:colOff>38100</xdr:colOff>
      <xdr:row>37</xdr:row>
      <xdr:rowOff>154940</xdr:rowOff>
    </xdr:to>
    <xdr:sp macro="" textlink="">
      <xdr:nvSpPr>
        <xdr:cNvPr id="82" name="楕円 81"/>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104140</xdr:rowOff>
    </xdr:from>
    <xdr:to>
      <xdr:col>10</xdr:col>
      <xdr:colOff>114300</xdr:colOff>
      <xdr:row>37</xdr:row>
      <xdr:rowOff>136525</xdr:rowOff>
    </xdr:to>
    <xdr:cxnSp macro="">
      <xdr:nvCxnSpPr>
        <xdr:cNvPr id="83" name="直線コネクタ 82"/>
        <xdr:cNvCxnSpPr/>
      </xdr:nvCxnSpPr>
      <xdr:spPr>
        <a:xfrm>
          <a:off x="1130300" y="6447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12700</xdr:rowOff>
    </xdr:from>
    <xdr:ext cx="405130" cy="259080"/>
    <xdr:sp macro="" textlink="">
      <xdr:nvSpPr>
        <xdr:cNvPr id="84" name="n_1aveValue【図書館】&#10;有形固定資産減価償却率"/>
        <xdr:cNvSpPr txBox="1"/>
      </xdr:nvSpPr>
      <xdr:spPr>
        <a:xfrm>
          <a:off x="3582035" y="618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128905</xdr:rowOff>
    </xdr:from>
    <xdr:ext cx="400685" cy="259080"/>
    <xdr:sp macro="" textlink="">
      <xdr:nvSpPr>
        <xdr:cNvPr id="85" name="n_2aveValue【図書館】&#10;有形固定資産減価償却率"/>
        <xdr:cNvSpPr txBox="1"/>
      </xdr:nvSpPr>
      <xdr:spPr>
        <a:xfrm>
          <a:off x="2705735" y="61296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140335</xdr:rowOff>
    </xdr:from>
    <xdr:ext cx="400685" cy="259080"/>
    <xdr:sp macro="" textlink="">
      <xdr:nvSpPr>
        <xdr:cNvPr id="86" name="n_3aveValue【図書館】&#10;有形固定資産減価償却率"/>
        <xdr:cNvSpPr txBox="1"/>
      </xdr:nvSpPr>
      <xdr:spPr>
        <a:xfrm>
          <a:off x="1816735" y="6141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0685" cy="254635"/>
    <xdr:sp macro="" textlink="">
      <xdr:nvSpPr>
        <xdr:cNvPr id="87" name="n_4aveValue【図書館】&#10;有形固定資産減価償却率"/>
        <xdr:cNvSpPr txBox="1"/>
      </xdr:nvSpPr>
      <xdr:spPr>
        <a:xfrm>
          <a:off x="927735" y="60985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78740</xdr:rowOff>
    </xdr:from>
    <xdr:ext cx="405130" cy="259080"/>
    <xdr:sp macro="" textlink="">
      <xdr:nvSpPr>
        <xdr:cNvPr id="88" name="n_1mainValue【図書館】&#10;有形固定資産減価償却率"/>
        <xdr:cNvSpPr txBox="1"/>
      </xdr:nvSpPr>
      <xdr:spPr>
        <a:xfrm>
          <a:off x="3582035" y="659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43180</xdr:rowOff>
    </xdr:from>
    <xdr:ext cx="400685" cy="254635"/>
    <xdr:sp macro="" textlink="">
      <xdr:nvSpPr>
        <xdr:cNvPr id="89" name="n_2mainValue【図書館】&#10;有形固定資産減価償却率"/>
        <xdr:cNvSpPr txBox="1"/>
      </xdr:nvSpPr>
      <xdr:spPr>
        <a:xfrm>
          <a:off x="2705735" y="65582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6985</xdr:rowOff>
    </xdr:from>
    <xdr:ext cx="400685" cy="254635"/>
    <xdr:sp macro="" textlink="">
      <xdr:nvSpPr>
        <xdr:cNvPr id="90" name="n_3mainValue【図書館】&#10;有形固定資産減価償却率"/>
        <xdr:cNvSpPr txBox="1"/>
      </xdr:nvSpPr>
      <xdr:spPr>
        <a:xfrm>
          <a:off x="1816735" y="65220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146050</xdr:rowOff>
    </xdr:from>
    <xdr:ext cx="400685" cy="254635"/>
    <xdr:sp macro="" textlink="">
      <xdr:nvSpPr>
        <xdr:cNvPr id="91" name="n_4mainValue【図書館】&#10;有形固定資産減価償却率"/>
        <xdr:cNvSpPr txBox="1"/>
      </xdr:nvSpPr>
      <xdr:spPr>
        <a:xfrm>
          <a:off x="927735" y="64897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103" name="テキスト ボックス 102"/>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915" cy="259080"/>
    <xdr:sp macro="" textlink="">
      <xdr:nvSpPr>
        <xdr:cNvPr id="105" name="テキスト ボックス 104"/>
        <xdr:cNvSpPr txBox="1"/>
      </xdr:nvSpPr>
      <xdr:spPr>
        <a:xfrm>
          <a:off x="6136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915" cy="254635"/>
    <xdr:sp macro="" textlink="">
      <xdr:nvSpPr>
        <xdr:cNvPr id="107" name="テキスト ボックス 106"/>
        <xdr:cNvSpPr txBox="1"/>
      </xdr:nvSpPr>
      <xdr:spPr>
        <a:xfrm>
          <a:off x="6136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915" cy="258445"/>
    <xdr:sp macro="" textlink="">
      <xdr:nvSpPr>
        <xdr:cNvPr id="109" name="テキスト ボックス 108"/>
        <xdr:cNvSpPr txBox="1"/>
      </xdr:nvSpPr>
      <xdr:spPr>
        <a:xfrm>
          <a:off x="6136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915" cy="259080"/>
    <xdr:sp macro="" textlink="">
      <xdr:nvSpPr>
        <xdr:cNvPr id="111" name="テキスト ボックス 110"/>
        <xdr:cNvSpPr txBox="1"/>
      </xdr:nvSpPr>
      <xdr:spPr>
        <a:xfrm>
          <a:off x="6136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915" cy="254635"/>
    <xdr:sp macro="" textlink="">
      <xdr:nvSpPr>
        <xdr:cNvPr id="113" name="テキスト ボックス 112"/>
        <xdr:cNvSpPr txBox="1"/>
      </xdr:nvSpPr>
      <xdr:spPr>
        <a:xfrm>
          <a:off x="6136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5" name="テキスト ボックス 114"/>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4635"/>
    <xdr:sp macro="" textlink="">
      <xdr:nvSpPr>
        <xdr:cNvPr id="118" name="【図書館】&#10;一人当たり面積最小値テキスト"/>
        <xdr:cNvSpPr txBox="1"/>
      </xdr:nvSpPr>
      <xdr:spPr>
        <a:xfrm>
          <a:off x="10515600" y="72536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4635"/>
    <xdr:sp macro="" textlink="">
      <xdr:nvSpPr>
        <xdr:cNvPr id="120" name="【図書館】&#10;一人当たり面積最大値テキスト"/>
        <xdr:cNvSpPr txBox="1"/>
      </xdr:nvSpPr>
      <xdr:spPr>
        <a:xfrm>
          <a:off x="10515600" y="56318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15875</xdr:rowOff>
    </xdr:from>
    <xdr:ext cx="469900" cy="259080"/>
    <xdr:sp macro="" textlink="">
      <xdr:nvSpPr>
        <xdr:cNvPr id="122" name="【図書館】&#10;一人当たり面積平均値テキスト"/>
        <xdr:cNvSpPr txBox="1"/>
      </xdr:nvSpPr>
      <xdr:spPr>
        <a:xfrm>
          <a:off x="10515600" y="6702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23" name="フローチャート: 判断 122"/>
        <xdr:cNvSpPr/>
      </xdr:nvSpPr>
      <xdr:spPr>
        <a:xfrm>
          <a:off x="10426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14605</xdr:rowOff>
    </xdr:from>
    <xdr:to>
      <xdr:col>50</xdr:col>
      <xdr:colOff>165100</xdr:colOff>
      <xdr:row>40</xdr:row>
      <xdr:rowOff>116205</xdr:rowOff>
    </xdr:to>
    <xdr:sp macro="" textlink="">
      <xdr:nvSpPr>
        <xdr:cNvPr id="124" name="フローチャート: 判断 123"/>
        <xdr:cNvSpPr/>
      </xdr:nvSpPr>
      <xdr:spPr>
        <a:xfrm>
          <a:off x="9588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153035</xdr:rowOff>
    </xdr:from>
    <xdr:to>
      <xdr:col>46</xdr:col>
      <xdr:colOff>38100</xdr:colOff>
      <xdr:row>40</xdr:row>
      <xdr:rowOff>83185</xdr:rowOff>
    </xdr:to>
    <xdr:sp macro="" textlink="">
      <xdr:nvSpPr>
        <xdr:cNvPr id="125" name="フローチャート: 判断 124"/>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164465</xdr:rowOff>
    </xdr:from>
    <xdr:to>
      <xdr:col>41</xdr:col>
      <xdr:colOff>101600</xdr:colOff>
      <xdr:row>40</xdr:row>
      <xdr:rowOff>94615</xdr:rowOff>
    </xdr:to>
    <xdr:sp macro="" textlink="">
      <xdr:nvSpPr>
        <xdr:cNvPr id="126" name="フローチャート: 判断 125"/>
        <xdr:cNvSpPr/>
      </xdr:nvSpPr>
      <xdr:spPr>
        <a:xfrm>
          <a:off x="7810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3810</xdr:rowOff>
    </xdr:from>
    <xdr:to>
      <xdr:col>36</xdr:col>
      <xdr:colOff>165100</xdr:colOff>
      <xdr:row>40</xdr:row>
      <xdr:rowOff>105410</xdr:rowOff>
    </xdr:to>
    <xdr:sp macro="" textlink="">
      <xdr:nvSpPr>
        <xdr:cNvPr id="127" name="フローチャート: 判断 126"/>
        <xdr:cNvSpPr/>
      </xdr:nvSpPr>
      <xdr:spPr>
        <a:xfrm>
          <a:off x="6921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33" name="楕円 132"/>
        <xdr:cNvSpPr/>
      </xdr:nvSpPr>
      <xdr:spPr>
        <a:xfrm>
          <a:off x="10426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143510</xdr:rowOff>
    </xdr:from>
    <xdr:ext cx="469900" cy="254635"/>
    <xdr:sp macro="" textlink="">
      <xdr:nvSpPr>
        <xdr:cNvPr id="134" name="【図書館】&#10;一人当たり面積該当値テキスト"/>
        <xdr:cNvSpPr txBox="1"/>
      </xdr:nvSpPr>
      <xdr:spPr>
        <a:xfrm>
          <a:off x="10515600" y="6830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3810</xdr:rowOff>
    </xdr:from>
    <xdr:to>
      <xdr:col>50</xdr:col>
      <xdr:colOff>165100</xdr:colOff>
      <xdr:row>40</xdr:row>
      <xdr:rowOff>105410</xdr:rowOff>
    </xdr:to>
    <xdr:sp macro="" textlink="">
      <xdr:nvSpPr>
        <xdr:cNvPr id="135" name="楕円 134"/>
        <xdr:cNvSpPr/>
      </xdr:nvSpPr>
      <xdr:spPr>
        <a:xfrm>
          <a:off x="9588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43815</xdr:rowOff>
    </xdr:from>
    <xdr:to>
      <xdr:col>55</xdr:col>
      <xdr:colOff>0</xdr:colOff>
      <xdr:row>40</xdr:row>
      <xdr:rowOff>54610</xdr:rowOff>
    </xdr:to>
    <xdr:cxnSp macro="">
      <xdr:nvCxnSpPr>
        <xdr:cNvPr id="136" name="直線コネクタ 135"/>
        <xdr:cNvCxnSpPr/>
      </xdr:nvCxnSpPr>
      <xdr:spPr>
        <a:xfrm flipV="1">
          <a:off x="9639300" y="69018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xdr:rowOff>
    </xdr:from>
    <xdr:to>
      <xdr:col>46</xdr:col>
      <xdr:colOff>38100</xdr:colOff>
      <xdr:row>40</xdr:row>
      <xdr:rowOff>105410</xdr:rowOff>
    </xdr:to>
    <xdr:sp macro="" textlink="">
      <xdr:nvSpPr>
        <xdr:cNvPr id="137" name="楕円 136"/>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54610</xdr:rowOff>
    </xdr:from>
    <xdr:to>
      <xdr:col>50</xdr:col>
      <xdr:colOff>114300</xdr:colOff>
      <xdr:row>40</xdr:row>
      <xdr:rowOff>54610</xdr:rowOff>
    </xdr:to>
    <xdr:cxnSp macro="">
      <xdr:nvCxnSpPr>
        <xdr:cNvPr id="138" name="直線コネクタ 137"/>
        <xdr:cNvCxnSpPr/>
      </xdr:nvCxnSpPr>
      <xdr:spPr>
        <a:xfrm>
          <a:off x="8750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xdr:rowOff>
    </xdr:from>
    <xdr:to>
      <xdr:col>41</xdr:col>
      <xdr:colOff>101600</xdr:colOff>
      <xdr:row>40</xdr:row>
      <xdr:rowOff>105410</xdr:rowOff>
    </xdr:to>
    <xdr:sp macro="" textlink="">
      <xdr:nvSpPr>
        <xdr:cNvPr id="139" name="楕円 138"/>
        <xdr:cNvSpPr/>
      </xdr:nvSpPr>
      <xdr:spPr>
        <a:xfrm>
          <a:off x="7810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54610</xdr:rowOff>
    </xdr:from>
    <xdr:to>
      <xdr:col>45</xdr:col>
      <xdr:colOff>177800</xdr:colOff>
      <xdr:row>40</xdr:row>
      <xdr:rowOff>54610</xdr:rowOff>
    </xdr:to>
    <xdr:cxnSp macro="">
      <xdr:nvCxnSpPr>
        <xdr:cNvPr id="140" name="直線コネクタ 139"/>
        <xdr:cNvCxnSpPr/>
      </xdr:nvCxnSpPr>
      <xdr:spPr>
        <a:xfrm>
          <a:off x="7861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xdr:rowOff>
    </xdr:from>
    <xdr:to>
      <xdr:col>36</xdr:col>
      <xdr:colOff>165100</xdr:colOff>
      <xdr:row>40</xdr:row>
      <xdr:rowOff>105410</xdr:rowOff>
    </xdr:to>
    <xdr:sp macro="" textlink="">
      <xdr:nvSpPr>
        <xdr:cNvPr id="141" name="楕円 140"/>
        <xdr:cNvSpPr/>
      </xdr:nvSpPr>
      <xdr:spPr>
        <a:xfrm>
          <a:off x="6921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54610</xdr:rowOff>
    </xdr:from>
    <xdr:to>
      <xdr:col>41</xdr:col>
      <xdr:colOff>50800</xdr:colOff>
      <xdr:row>40</xdr:row>
      <xdr:rowOff>54610</xdr:rowOff>
    </xdr:to>
    <xdr:cxnSp macro="">
      <xdr:nvCxnSpPr>
        <xdr:cNvPr id="142" name="直線コネクタ 141"/>
        <xdr:cNvCxnSpPr/>
      </xdr:nvCxnSpPr>
      <xdr:spPr>
        <a:xfrm>
          <a:off x="6972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107315</xdr:rowOff>
    </xdr:from>
    <xdr:ext cx="469900" cy="259080"/>
    <xdr:sp macro="" textlink="">
      <xdr:nvSpPr>
        <xdr:cNvPr id="143" name="n_1ave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99695</xdr:rowOff>
    </xdr:from>
    <xdr:ext cx="465455" cy="254635"/>
    <xdr:sp macro="" textlink="">
      <xdr:nvSpPr>
        <xdr:cNvPr id="144" name="n_2aveValue【図書館】&#10;一人当たり面積"/>
        <xdr:cNvSpPr txBox="1"/>
      </xdr:nvSpPr>
      <xdr:spPr>
        <a:xfrm>
          <a:off x="8515350" y="6614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111125</xdr:rowOff>
    </xdr:from>
    <xdr:ext cx="465455" cy="254635"/>
    <xdr:sp macro="" textlink="">
      <xdr:nvSpPr>
        <xdr:cNvPr id="145" name="n_3aveValue【図書館】&#10;一人当たり面積"/>
        <xdr:cNvSpPr txBox="1"/>
      </xdr:nvSpPr>
      <xdr:spPr>
        <a:xfrm>
          <a:off x="7626350" y="6626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96520</xdr:rowOff>
    </xdr:from>
    <xdr:ext cx="465455" cy="259080"/>
    <xdr:sp macro="" textlink="">
      <xdr:nvSpPr>
        <xdr:cNvPr id="146" name="n_4aveValue【図書館】&#10;一人当たり面積"/>
        <xdr:cNvSpPr txBox="1"/>
      </xdr:nvSpPr>
      <xdr:spPr>
        <a:xfrm>
          <a:off x="6737350" y="695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121920</xdr:rowOff>
    </xdr:from>
    <xdr:ext cx="469900" cy="254635"/>
    <xdr:sp macro="" textlink="">
      <xdr:nvSpPr>
        <xdr:cNvPr id="147" name="n_1mainValue【図書館】&#10;一人当たり面積"/>
        <xdr:cNvSpPr txBox="1"/>
      </xdr:nvSpPr>
      <xdr:spPr>
        <a:xfrm>
          <a:off x="9391650" y="6637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96520</xdr:rowOff>
    </xdr:from>
    <xdr:ext cx="465455" cy="259080"/>
    <xdr:sp macro="" textlink="">
      <xdr:nvSpPr>
        <xdr:cNvPr id="148" name="n_2mainValue【図書館】&#10;一人当たり面積"/>
        <xdr:cNvSpPr txBox="1"/>
      </xdr:nvSpPr>
      <xdr:spPr>
        <a:xfrm>
          <a:off x="8515350" y="695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96520</xdr:rowOff>
    </xdr:from>
    <xdr:ext cx="465455" cy="259080"/>
    <xdr:sp macro="" textlink="">
      <xdr:nvSpPr>
        <xdr:cNvPr id="149" name="n_3mainValue【図書館】&#10;一人当たり面積"/>
        <xdr:cNvSpPr txBox="1"/>
      </xdr:nvSpPr>
      <xdr:spPr>
        <a:xfrm>
          <a:off x="7626350" y="695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121920</xdr:rowOff>
    </xdr:from>
    <xdr:ext cx="465455" cy="254635"/>
    <xdr:sp macro="" textlink="">
      <xdr:nvSpPr>
        <xdr:cNvPr id="150" name="n_4mainValue【図書館】&#10;一人当たり面積"/>
        <xdr:cNvSpPr txBox="1"/>
      </xdr:nvSpPr>
      <xdr:spPr>
        <a:xfrm>
          <a:off x="6737350" y="6637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9" name="テキスト ボックス 158"/>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61" name="テキスト ボックス 160"/>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3" name="テキスト ボックス 162"/>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7" name="テキスト ボックス 166"/>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3" name="テキスト ボックス 172"/>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167640</xdr:rowOff>
    </xdr:from>
    <xdr:ext cx="405130" cy="254635"/>
    <xdr:sp macro="" textlink="">
      <xdr:nvSpPr>
        <xdr:cNvPr id="176" name="【体育館・プール】&#10;有形固定資産減価償却率最小値テキスト"/>
        <xdr:cNvSpPr txBox="1"/>
      </xdr:nvSpPr>
      <xdr:spPr>
        <a:xfrm>
          <a:off x="4673600" y="109689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40640</xdr:rowOff>
    </xdr:from>
    <xdr:ext cx="405130" cy="254635"/>
    <xdr:sp macro="" textlink="">
      <xdr:nvSpPr>
        <xdr:cNvPr id="178" name="【体育館・プール】&#10;有形固定資産減価償却率最大値テキスト"/>
        <xdr:cNvSpPr txBox="1"/>
      </xdr:nvSpPr>
      <xdr:spPr>
        <a:xfrm>
          <a:off x="4673600" y="92989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21590</xdr:rowOff>
    </xdr:from>
    <xdr:ext cx="405130" cy="259080"/>
    <xdr:sp macro="" textlink="">
      <xdr:nvSpPr>
        <xdr:cNvPr id="180"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91" name="楕円 190"/>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66675</xdr:rowOff>
    </xdr:from>
    <xdr:ext cx="405130" cy="254635"/>
    <xdr:sp macro="" textlink="">
      <xdr:nvSpPr>
        <xdr:cNvPr id="192" name="【体育館・プール】&#10;有形固定資産減価償却率該当値テキスト"/>
        <xdr:cNvSpPr txBox="1"/>
      </xdr:nvSpPr>
      <xdr:spPr>
        <a:xfrm>
          <a:off x="4673600" y="103536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3" name="楕円 192"/>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139065</xdr:rowOff>
    </xdr:to>
    <xdr:cxnSp macro="">
      <xdr:nvCxnSpPr>
        <xdr:cNvPr id="194" name="直線コネクタ 193"/>
        <xdr:cNvCxnSpPr/>
      </xdr:nvCxnSpPr>
      <xdr:spPr>
        <a:xfrm>
          <a:off x="3797300" y="103936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5" name="楕円 194"/>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63500</xdr:rowOff>
    </xdr:from>
    <xdr:to>
      <xdr:col>19</xdr:col>
      <xdr:colOff>177800</xdr:colOff>
      <xdr:row>60</xdr:row>
      <xdr:rowOff>106680</xdr:rowOff>
    </xdr:to>
    <xdr:cxnSp macro="">
      <xdr:nvCxnSpPr>
        <xdr:cNvPr id="196" name="直線コネクタ 195"/>
        <xdr:cNvCxnSpPr/>
      </xdr:nvCxnSpPr>
      <xdr:spPr>
        <a:xfrm>
          <a:off x="2908300" y="103505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7" name="楕円 196"/>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17780</xdr:rowOff>
    </xdr:from>
    <xdr:to>
      <xdr:col>15</xdr:col>
      <xdr:colOff>50800</xdr:colOff>
      <xdr:row>60</xdr:row>
      <xdr:rowOff>63500</xdr:rowOff>
    </xdr:to>
    <xdr:cxnSp macro="">
      <xdr:nvCxnSpPr>
        <xdr:cNvPr id="198" name="直線コネクタ 197"/>
        <xdr:cNvCxnSpPr/>
      </xdr:nvCxnSpPr>
      <xdr:spPr>
        <a:xfrm>
          <a:off x="2019300" y="10304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9" name="楕円 198"/>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17780</xdr:rowOff>
    </xdr:to>
    <xdr:cxnSp macro="">
      <xdr:nvCxnSpPr>
        <xdr:cNvPr id="200" name="直線コネクタ 199"/>
        <xdr:cNvCxnSpPr/>
      </xdr:nvCxnSpPr>
      <xdr:spPr>
        <a:xfrm>
          <a:off x="1130300" y="102622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84455</xdr:rowOff>
    </xdr:from>
    <xdr:ext cx="405130" cy="259080"/>
    <xdr:sp macro="" textlink="">
      <xdr:nvSpPr>
        <xdr:cNvPr id="201" name="n_1aveValue【体育館・プール】&#10;有形固定資産減価償却率"/>
        <xdr:cNvSpPr txBox="1"/>
      </xdr:nvSpPr>
      <xdr:spPr>
        <a:xfrm>
          <a:off x="3582035"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63500</xdr:rowOff>
    </xdr:from>
    <xdr:ext cx="400685" cy="254635"/>
    <xdr:sp macro="" textlink="">
      <xdr:nvSpPr>
        <xdr:cNvPr id="202" name="n_2aveValue【体育館・プール】&#10;有形固定資産減価償却率"/>
        <xdr:cNvSpPr txBox="1"/>
      </xdr:nvSpPr>
      <xdr:spPr>
        <a:xfrm>
          <a:off x="2705735" y="100076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63500</xdr:rowOff>
    </xdr:from>
    <xdr:ext cx="400685" cy="254635"/>
    <xdr:sp macro="" textlink="">
      <xdr:nvSpPr>
        <xdr:cNvPr id="203" name="n_3aveValue【体育館・プール】&#10;有形固定資産減価償却率"/>
        <xdr:cNvSpPr txBox="1"/>
      </xdr:nvSpPr>
      <xdr:spPr>
        <a:xfrm>
          <a:off x="1816735" y="100076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40640</xdr:rowOff>
    </xdr:from>
    <xdr:ext cx="400685" cy="254635"/>
    <xdr:sp macro="" textlink="">
      <xdr:nvSpPr>
        <xdr:cNvPr id="204" name="n_4aveValue【体育館・プール】&#10;有形固定資産減価償却率"/>
        <xdr:cNvSpPr txBox="1"/>
      </xdr:nvSpPr>
      <xdr:spPr>
        <a:xfrm>
          <a:off x="927735" y="9984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148590</xdr:rowOff>
    </xdr:from>
    <xdr:ext cx="405130" cy="259080"/>
    <xdr:sp macro="" textlink="">
      <xdr:nvSpPr>
        <xdr:cNvPr id="205" name="n_1mainValue【体育館・プール】&#10;有形固定資産減価償却率"/>
        <xdr:cNvSpPr txBox="1"/>
      </xdr:nvSpPr>
      <xdr:spPr>
        <a:xfrm>
          <a:off x="3582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104775</xdr:rowOff>
    </xdr:from>
    <xdr:ext cx="400685" cy="259080"/>
    <xdr:sp macro="" textlink="">
      <xdr:nvSpPr>
        <xdr:cNvPr id="206" name="n_2mainValue【体育館・プール】&#10;有形固定資産減価償却率"/>
        <xdr:cNvSpPr txBox="1"/>
      </xdr:nvSpPr>
      <xdr:spPr>
        <a:xfrm>
          <a:off x="2705735" y="10391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59055</xdr:rowOff>
    </xdr:from>
    <xdr:ext cx="400685" cy="259080"/>
    <xdr:sp macro="" textlink="">
      <xdr:nvSpPr>
        <xdr:cNvPr id="207" name="n_3mainValue【体育館・プール】&#10;有形固定資産減価償却率"/>
        <xdr:cNvSpPr txBox="1"/>
      </xdr:nvSpPr>
      <xdr:spPr>
        <a:xfrm>
          <a:off x="1816735" y="10346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17780</xdr:rowOff>
    </xdr:from>
    <xdr:ext cx="400685" cy="254635"/>
    <xdr:sp macro="" textlink="">
      <xdr:nvSpPr>
        <xdr:cNvPr id="208" name="n_4mainValue【体育館・プール】&#10;有形固定資産減価償却率"/>
        <xdr:cNvSpPr txBox="1"/>
      </xdr:nvSpPr>
      <xdr:spPr>
        <a:xfrm>
          <a:off x="927735" y="103047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220" name="テキスト ボックス 219"/>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222" name="テキスト ボックス 221"/>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24" name="テキスト ボックス 223"/>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226" name="テキスト ボックス 225"/>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228" name="テキスト ボックス 227"/>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4635"/>
    <xdr:sp macro="" textlink="">
      <xdr:nvSpPr>
        <xdr:cNvPr id="235" name="【体育館・プール】&#10;一人当たり面積最大値テキスト"/>
        <xdr:cNvSpPr txBox="1"/>
      </xdr:nvSpPr>
      <xdr:spPr>
        <a:xfrm>
          <a:off x="10515600" y="95402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68580</xdr:rowOff>
    </xdr:from>
    <xdr:ext cx="469900" cy="259080"/>
    <xdr:sp macro="" textlink="">
      <xdr:nvSpPr>
        <xdr:cNvPr id="237" name="【体育館・プール】&#10;一人当たり面積平均値テキスト"/>
        <xdr:cNvSpPr txBox="1"/>
      </xdr:nvSpPr>
      <xdr:spPr>
        <a:xfrm>
          <a:off x="10515600" y="1052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48" name="楕円 247"/>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74930</xdr:rowOff>
    </xdr:from>
    <xdr:ext cx="469900" cy="254635"/>
    <xdr:sp macro="" textlink="">
      <xdr:nvSpPr>
        <xdr:cNvPr id="249" name="【体育館・プール】&#10;一人当たり面積該当値テキスト"/>
        <xdr:cNvSpPr txBox="1"/>
      </xdr:nvSpPr>
      <xdr:spPr>
        <a:xfrm>
          <a:off x="10515600" y="10190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50" name="楕円 249"/>
        <xdr:cNvSpPr/>
      </xdr:nvSpPr>
      <xdr:spPr>
        <a:xfrm>
          <a:off x="958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110490</xdr:rowOff>
    </xdr:to>
    <xdr:cxnSp macro="">
      <xdr:nvCxnSpPr>
        <xdr:cNvPr id="251" name="直線コネクタ 250"/>
        <xdr:cNvCxnSpPr/>
      </xdr:nvCxnSpPr>
      <xdr:spPr>
        <a:xfrm flipV="1">
          <a:off x="9639300" y="103898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59690</xdr:rowOff>
    </xdr:from>
    <xdr:to>
      <xdr:col>46</xdr:col>
      <xdr:colOff>38100</xdr:colOff>
      <xdr:row>60</xdr:row>
      <xdr:rowOff>161290</xdr:rowOff>
    </xdr:to>
    <xdr:sp macro="" textlink="">
      <xdr:nvSpPr>
        <xdr:cNvPr id="252" name="楕円 251"/>
        <xdr:cNvSpPr/>
      </xdr:nvSpPr>
      <xdr:spPr>
        <a:xfrm>
          <a:off x="869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110490</xdr:rowOff>
    </xdr:from>
    <xdr:to>
      <xdr:col>50</xdr:col>
      <xdr:colOff>114300</xdr:colOff>
      <xdr:row>60</xdr:row>
      <xdr:rowOff>110490</xdr:rowOff>
    </xdr:to>
    <xdr:cxnSp macro="">
      <xdr:nvCxnSpPr>
        <xdr:cNvPr id="253" name="直線コネクタ 252"/>
        <xdr:cNvCxnSpPr/>
      </xdr:nvCxnSpPr>
      <xdr:spPr>
        <a:xfrm>
          <a:off x="8750300" y="10397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86360</xdr:rowOff>
    </xdr:from>
    <xdr:to>
      <xdr:col>41</xdr:col>
      <xdr:colOff>101600</xdr:colOff>
      <xdr:row>61</xdr:row>
      <xdr:rowOff>16510</xdr:rowOff>
    </xdr:to>
    <xdr:sp macro="" textlink="">
      <xdr:nvSpPr>
        <xdr:cNvPr id="254" name="楕円 253"/>
        <xdr:cNvSpPr/>
      </xdr:nvSpPr>
      <xdr:spPr>
        <a:xfrm>
          <a:off x="781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110490</xdr:rowOff>
    </xdr:from>
    <xdr:to>
      <xdr:col>45</xdr:col>
      <xdr:colOff>177800</xdr:colOff>
      <xdr:row>60</xdr:row>
      <xdr:rowOff>137160</xdr:rowOff>
    </xdr:to>
    <xdr:cxnSp macro="">
      <xdr:nvCxnSpPr>
        <xdr:cNvPr id="255" name="直線コネクタ 254"/>
        <xdr:cNvCxnSpPr/>
      </xdr:nvCxnSpPr>
      <xdr:spPr>
        <a:xfrm flipV="1">
          <a:off x="7861300" y="10397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90170</xdr:rowOff>
    </xdr:from>
    <xdr:to>
      <xdr:col>36</xdr:col>
      <xdr:colOff>165100</xdr:colOff>
      <xdr:row>61</xdr:row>
      <xdr:rowOff>20320</xdr:rowOff>
    </xdr:to>
    <xdr:sp macro="" textlink="">
      <xdr:nvSpPr>
        <xdr:cNvPr id="256" name="楕円 255"/>
        <xdr:cNvSpPr/>
      </xdr:nvSpPr>
      <xdr:spPr>
        <a:xfrm>
          <a:off x="692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137160</xdr:rowOff>
    </xdr:from>
    <xdr:to>
      <xdr:col>41</xdr:col>
      <xdr:colOff>50800</xdr:colOff>
      <xdr:row>60</xdr:row>
      <xdr:rowOff>140970</xdr:rowOff>
    </xdr:to>
    <xdr:cxnSp macro="">
      <xdr:nvCxnSpPr>
        <xdr:cNvPr id="257" name="直線コネクタ 256"/>
        <xdr:cNvCxnSpPr/>
      </xdr:nvCxnSpPr>
      <xdr:spPr>
        <a:xfrm flipV="1">
          <a:off x="6972300" y="10424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167640</xdr:rowOff>
    </xdr:from>
    <xdr:ext cx="469900" cy="254635"/>
    <xdr:sp macro="" textlink="">
      <xdr:nvSpPr>
        <xdr:cNvPr id="258" name="n_1aveValue【体育館・プール】&#10;一人当たり面積"/>
        <xdr:cNvSpPr txBox="1"/>
      </xdr:nvSpPr>
      <xdr:spPr>
        <a:xfrm>
          <a:off x="9391650" y="10626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163830</xdr:rowOff>
    </xdr:from>
    <xdr:ext cx="465455" cy="259080"/>
    <xdr:sp macro="" textlink="">
      <xdr:nvSpPr>
        <xdr:cNvPr id="259" name="n_2aveValue【体育館・プール】&#10;一人当たり面積"/>
        <xdr:cNvSpPr txBox="1"/>
      </xdr:nvSpPr>
      <xdr:spPr>
        <a:xfrm>
          <a:off x="8515350" y="10622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167640</xdr:rowOff>
    </xdr:from>
    <xdr:ext cx="465455" cy="254635"/>
    <xdr:sp macro="" textlink="">
      <xdr:nvSpPr>
        <xdr:cNvPr id="260" name="n_3aveValue【体育館・プール】&#10;一人当たり面積"/>
        <xdr:cNvSpPr txBox="1"/>
      </xdr:nvSpPr>
      <xdr:spPr>
        <a:xfrm>
          <a:off x="7626350" y="106260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3810</xdr:rowOff>
    </xdr:from>
    <xdr:ext cx="465455" cy="259080"/>
    <xdr:sp macro="" textlink="">
      <xdr:nvSpPr>
        <xdr:cNvPr id="261" name="n_4aveValue【体育館・プール】&#10;一人当たり面積"/>
        <xdr:cNvSpPr txBox="1"/>
      </xdr:nvSpPr>
      <xdr:spPr>
        <a:xfrm>
          <a:off x="6737350" y="1063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6350</xdr:rowOff>
    </xdr:from>
    <xdr:ext cx="469900" cy="254635"/>
    <xdr:sp macro="" textlink="">
      <xdr:nvSpPr>
        <xdr:cNvPr id="262" name="n_1mainValue【体育館・プール】&#10;一人当たり面積"/>
        <xdr:cNvSpPr txBox="1"/>
      </xdr:nvSpPr>
      <xdr:spPr>
        <a:xfrm>
          <a:off x="9391650" y="101219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6350</xdr:rowOff>
    </xdr:from>
    <xdr:ext cx="465455" cy="254635"/>
    <xdr:sp macro="" textlink="">
      <xdr:nvSpPr>
        <xdr:cNvPr id="263" name="n_2mainValue【体育館・プール】&#10;一人当たり面積"/>
        <xdr:cNvSpPr txBox="1"/>
      </xdr:nvSpPr>
      <xdr:spPr>
        <a:xfrm>
          <a:off x="8515350" y="10121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33020</xdr:rowOff>
    </xdr:from>
    <xdr:ext cx="465455" cy="259080"/>
    <xdr:sp macro="" textlink="">
      <xdr:nvSpPr>
        <xdr:cNvPr id="264" name="n_3mainValue【体育館・プール】&#10;一人当たり面積"/>
        <xdr:cNvSpPr txBox="1"/>
      </xdr:nvSpPr>
      <xdr:spPr>
        <a:xfrm>
          <a:off x="7626350" y="10148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36830</xdr:rowOff>
    </xdr:from>
    <xdr:ext cx="465455" cy="259080"/>
    <xdr:sp macro="" textlink="">
      <xdr:nvSpPr>
        <xdr:cNvPr id="265" name="n_4mainValue【体育館・プール】&#10;一人当たり面積"/>
        <xdr:cNvSpPr txBox="1"/>
      </xdr:nvSpPr>
      <xdr:spPr>
        <a:xfrm>
          <a:off x="6737350" y="10152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8" name="テキスト ボックス 277"/>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4" name="テキスト ボックス 28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8" name="テキスト ボックス 287"/>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156210</xdr:rowOff>
    </xdr:from>
    <xdr:to>
      <xdr:col>24</xdr:col>
      <xdr:colOff>62865</xdr:colOff>
      <xdr:row>86</xdr:row>
      <xdr:rowOff>114300</xdr:rowOff>
    </xdr:to>
    <xdr:cxnSp macro="">
      <xdr:nvCxnSpPr>
        <xdr:cNvPr id="290" name="直線コネクタ 289"/>
        <xdr:cNvCxnSpPr/>
      </xdr:nvCxnSpPr>
      <xdr:spPr>
        <a:xfrm flipV="1">
          <a:off x="4634865" y="135293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1"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102870</xdr:rowOff>
    </xdr:from>
    <xdr:ext cx="405130" cy="259080"/>
    <xdr:sp macro="" textlink="">
      <xdr:nvSpPr>
        <xdr:cNvPr id="293" name="【福祉施設】&#10;有形固定資産減価償却率最大値テキスト"/>
        <xdr:cNvSpPr txBox="1"/>
      </xdr:nvSpPr>
      <xdr:spPr>
        <a:xfrm>
          <a:off x="4673600" y="13304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156210</xdr:rowOff>
    </xdr:from>
    <xdr:to>
      <xdr:col>24</xdr:col>
      <xdr:colOff>152400</xdr:colOff>
      <xdr:row>78</xdr:row>
      <xdr:rowOff>156210</xdr:rowOff>
    </xdr:to>
    <xdr:cxnSp macro="">
      <xdr:nvCxnSpPr>
        <xdr:cNvPr id="294" name="直線コネクタ 293"/>
        <xdr:cNvCxnSpPr/>
      </xdr:nvCxnSpPr>
      <xdr:spPr>
        <a:xfrm>
          <a:off x="4546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106680</xdr:rowOff>
    </xdr:from>
    <xdr:ext cx="405130" cy="259080"/>
    <xdr:sp macro="" textlink="">
      <xdr:nvSpPr>
        <xdr:cNvPr id="295" name="【福祉施設】&#10;有形固定資産減価償却率平均値テキスト"/>
        <xdr:cNvSpPr txBox="1"/>
      </xdr:nvSpPr>
      <xdr:spPr>
        <a:xfrm>
          <a:off x="4673600" y="1399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105410</xdr:rowOff>
    </xdr:from>
    <xdr:to>
      <xdr:col>15</xdr:col>
      <xdr:colOff>101600</xdr:colOff>
      <xdr:row>82</xdr:row>
      <xdr:rowOff>35560</xdr:rowOff>
    </xdr:to>
    <xdr:sp macro="" textlink="">
      <xdr:nvSpPr>
        <xdr:cNvPr id="298" name="フローチャート: 判断 297"/>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67310</xdr:rowOff>
    </xdr:from>
    <xdr:to>
      <xdr:col>6</xdr:col>
      <xdr:colOff>38100</xdr:colOff>
      <xdr:row>81</xdr:row>
      <xdr:rowOff>168910</xdr:rowOff>
    </xdr:to>
    <xdr:sp macro="" textlink="">
      <xdr:nvSpPr>
        <xdr:cNvPr id="300" name="フローチャート: 判断 299"/>
        <xdr:cNvSpPr/>
      </xdr:nvSpPr>
      <xdr:spPr>
        <a:xfrm>
          <a:off x="1079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306" name="楕円 305"/>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114935</xdr:rowOff>
    </xdr:from>
    <xdr:ext cx="405130" cy="259080"/>
    <xdr:sp macro="" textlink="">
      <xdr:nvSpPr>
        <xdr:cNvPr id="307" name="【福祉施設】&#10;有形固定資産減価償却率該当値テキスト"/>
        <xdr:cNvSpPr txBox="1"/>
      </xdr:nvSpPr>
      <xdr:spPr>
        <a:xfrm>
          <a:off x="4673600" y="1383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8" name="楕円 307"/>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143510</xdr:rowOff>
    </xdr:to>
    <xdr:cxnSp macro="">
      <xdr:nvCxnSpPr>
        <xdr:cNvPr id="309" name="直線コネクタ 308"/>
        <xdr:cNvCxnSpPr/>
      </xdr:nvCxnSpPr>
      <xdr:spPr>
        <a:xfrm>
          <a:off x="3797300" y="139827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xdr:rowOff>
    </xdr:from>
    <xdr:to>
      <xdr:col>15</xdr:col>
      <xdr:colOff>101600</xdr:colOff>
      <xdr:row>81</xdr:row>
      <xdr:rowOff>111760</xdr:rowOff>
    </xdr:to>
    <xdr:sp macro="" textlink="">
      <xdr:nvSpPr>
        <xdr:cNvPr id="310" name="楕円 309"/>
        <xdr:cNvSpPr/>
      </xdr:nvSpPr>
      <xdr:spPr>
        <a:xfrm>
          <a:off x="2857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60960</xdr:rowOff>
    </xdr:from>
    <xdr:to>
      <xdr:col>19</xdr:col>
      <xdr:colOff>177800</xdr:colOff>
      <xdr:row>81</xdr:row>
      <xdr:rowOff>95250</xdr:rowOff>
    </xdr:to>
    <xdr:cxnSp macro="">
      <xdr:nvCxnSpPr>
        <xdr:cNvPr id="311" name="直線コネクタ 310"/>
        <xdr:cNvCxnSpPr/>
      </xdr:nvCxnSpPr>
      <xdr:spPr>
        <a:xfrm>
          <a:off x="2908300" y="13948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xdr:rowOff>
    </xdr:from>
    <xdr:to>
      <xdr:col>10</xdr:col>
      <xdr:colOff>165100</xdr:colOff>
      <xdr:row>81</xdr:row>
      <xdr:rowOff>111760</xdr:rowOff>
    </xdr:to>
    <xdr:sp macro="" textlink="">
      <xdr:nvSpPr>
        <xdr:cNvPr id="312" name="楕円 311"/>
        <xdr:cNvSpPr/>
      </xdr:nvSpPr>
      <xdr:spPr>
        <a:xfrm>
          <a:off x="1968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60960</xdr:rowOff>
    </xdr:from>
    <xdr:to>
      <xdr:col>15</xdr:col>
      <xdr:colOff>50800</xdr:colOff>
      <xdr:row>81</xdr:row>
      <xdr:rowOff>60960</xdr:rowOff>
    </xdr:to>
    <xdr:cxnSp macro="">
      <xdr:nvCxnSpPr>
        <xdr:cNvPr id="313" name="直線コネクタ 312"/>
        <xdr:cNvCxnSpPr/>
      </xdr:nvCxnSpPr>
      <xdr:spPr>
        <a:xfrm>
          <a:off x="2019300" y="13948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xdr:rowOff>
    </xdr:from>
    <xdr:to>
      <xdr:col>6</xdr:col>
      <xdr:colOff>38100</xdr:colOff>
      <xdr:row>81</xdr:row>
      <xdr:rowOff>104140</xdr:rowOff>
    </xdr:to>
    <xdr:sp macro="" textlink="">
      <xdr:nvSpPr>
        <xdr:cNvPr id="314" name="楕円 313"/>
        <xdr:cNvSpPr/>
      </xdr:nvSpPr>
      <xdr:spPr>
        <a:xfrm>
          <a:off x="1079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53340</xdr:rowOff>
    </xdr:from>
    <xdr:to>
      <xdr:col>10</xdr:col>
      <xdr:colOff>114300</xdr:colOff>
      <xdr:row>81</xdr:row>
      <xdr:rowOff>60960</xdr:rowOff>
    </xdr:to>
    <xdr:cxnSp macro="">
      <xdr:nvCxnSpPr>
        <xdr:cNvPr id="315" name="直線コネクタ 314"/>
        <xdr:cNvCxnSpPr/>
      </xdr:nvCxnSpPr>
      <xdr:spPr>
        <a:xfrm>
          <a:off x="1130300" y="13940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34290</xdr:rowOff>
    </xdr:from>
    <xdr:ext cx="405130" cy="259080"/>
    <xdr:sp macro="" textlink="">
      <xdr:nvSpPr>
        <xdr:cNvPr id="316" name="n_1aveValue【福祉施設】&#10;有形固定資産減価償却率"/>
        <xdr:cNvSpPr txBox="1"/>
      </xdr:nvSpPr>
      <xdr:spPr>
        <a:xfrm>
          <a:off x="3582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26670</xdr:rowOff>
    </xdr:from>
    <xdr:ext cx="400685" cy="259080"/>
    <xdr:sp macro="" textlink="">
      <xdr:nvSpPr>
        <xdr:cNvPr id="317" name="n_2aveValue【福祉施設】&#10;有形固定資産減価償却率"/>
        <xdr:cNvSpPr txBox="1"/>
      </xdr:nvSpPr>
      <xdr:spPr>
        <a:xfrm>
          <a:off x="2705735" y="140855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xdr:rowOff>
    </xdr:from>
    <xdr:ext cx="400685" cy="259080"/>
    <xdr:sp macro="" textlink="">
      <xdr:nvSpPr>
        <xdr:cNvPr id="318" name="n_3aveValue【福祉施設】&#10;有形固定資産減価償却率"/>
        <xdr:cNvSpPr txBox="1"/>
      </xdr:nvSpPr>
      <xdr:spPr>
        <a:xfrm>
          <a:off x="1816735" y="14070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160020</xdr:rowOff>
    </xdr:from>
    <xdr:ext cx="400685" cy="259080"/>
    <xdr:sp macro="" textlink="">
      <xdr:nvSpPr>
        <xdr:cNvPr id="319" name="n_4aveValue【福祉施設】&#10;有形固定資産減価償却率"/>
        <xdr:cNvSpPr txBox="1"/>
      </xdr:nvSpPr>
      <xdr:spPr>
        <a:xfrm>
          <a:off x="927735" y="14047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162560</xdr:rowOff>
    </xdr:from>
    <xdr:ext cx="405130" cy="259080"/>
    <xdr:sp macro="" textlink="">
      <xdr:nvSpPr>
        <xdr:cNvPr id="320" name="n_1mainValue【福祉施設】&#10;有形固定資産減価償却率"/>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128270</xdr:rowOff>
    </xdr:from>
    <xdr:ext cx="400685" cy="259080"/>
    <xdr:sp macro="" textlink="">
      <xdr:nvSpPr>
        <xdr:cNvPr id="321" name="n_2mainValue【福祉施設】&#10;有形固定資産減価償却率"/>
        <xdr:cNvSpPr txBox="1"/>
      </xdr:nvSpPr>
      <xdr:spPr>
        <a:xfrm>
          <a:off x="2705735" y="13672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128270</xdr:rowOff>
    </xdr:from>
    <xdr:ext cx="400685" cy="259080"/>
    <xdr:sp macro="" textlink="">
      <xdr:nvSpPr>
        <xdr:cNvPr id="322" name="n_3mainValue【福祉施設】&#10;有形固定資産減価償却率"/>
        <xdr:cNvSpPr txBox="1"/>
      </xdr:nvSpPr>
      <xdr:spPr>
        <a:xfrm>
          <a:off x="1816735" y="13672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120650</xdr:rowOff>
    </xdr:from>
    <xdr:ext cx="400685" cy="254635"/>
    <xdr:sp macro="" textlink="">
      <xdr:nvSpPr>
        <xdr:cNvPr id="323" name="n_4mainValue【福祉施設】&#10;有形固定資産減価償却率"/>
        <xdr:cNvSpPr txBox="1"/>
      </xdr:nvSpPr>
      <xdr:spPr>
        <a:xfrm>
          <a:off x="927735" y="136652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2" name="テキスト ボックス 33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915" cy="259080"/>
    <xdr:sp macro="" textlink="">
      <xdr:nvSpPr>
        <xdr:cNvPr id="335" name="テキスト ボックス 334"/>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915" cy="254635"/>
    <xdr:sp macro="" textlink="">
      <xdr:nvSpPr>
        <xdr:cNvPr id="337" name="テキスト ボックス 336"/>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915" cy="259080"/>
    <xdr:sp macro="" textlink="">
      <xdr:nvSpPr>
        <xdr:cNvPr id="339" name="テキスト ボックス 338"/>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915" cy="254635"/>
    <xdr:sp macro="" textlink="">
      <xdr:nvSpPr>
        <xdr:cNvPr id="341" name="テキスト ボックス 340"/>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915" cy="259080"/>
    <xdr:sp macro="" textlink="">
      <xdr:nvSpPr>
        <xdr:cNvPr id="343" name="テキスト ボックス 342"/>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915" cy="259080"/>
    <xdr:sp macro="" textlink="">
      <xdr:nvSpPr>
        <xdr:cNvPr id="345" name="テキスト ボックス 344"/>
        <xdr:cNvSpPr txBox="1"/>
      </xdr:nvSpPr>
      <xdr:spPr>
        <a:xfrm>
          <a:off x="6136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125095</xdr:rowOff>
    </xdr:to>
    <xdr:cxnSp macro="">
      <xdr:nvCxnSpPr>
        <xdr:cNvPr id="349" name="直線コネクタ 348"/>
        <xdr:cNvCxnSpPr/>
      </xdr:nvCxnSpPr>
      <xdr:spPr>
        <a:xfrm flipV="1">
          <a:off x="10476865" y="134874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128905</xdr:rowOff>
    </xdr:from>
    <xdr:ext cx="469900" cy="259080"/>
    <xdr:sp macro="" textlink="">
      <xdr:nvSpPr>
        <xdr:cNvPr id="350"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125095</xdr:rowOff>
    </xdr:from>
    <xdr:to>
      <xdr:col>55</xdr:col>
      <xdr:colOff>88900</xdr:colOff>
      <xdr:row>86</xdr:row>
      <xdr:rowOff>125095</xdr:rowOff>
    </xdr:to>
    <xdr:cxnSp macro="">
      <xdr:nvCxnSpPr>
        <xdr:cNvPr id="351" name="直線コネクタ 350"/>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60960</xdr:rowOff>
    </xdr:from>
    <xdr:ext cx="469900" cy="259080"/>
    <xdr:sp macro="" textlink="">
      <xdr:nvSpPr>
        <xdr:cNvPr id="352" name="【福祉施設】&#10;一人当たり面積最大値テキスト"/>
        <xdr:cNvSpPr txBox="1"/>
      </xdr:nvSpPr>
      <xdr:spPr>
        <a:xfrm>
          <a:off x="10515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77470</xdr:rowOff>
    </xdr:from>
    <xdr:ext cx="469900" cy="254635"/>
    <xdr:sp macro="" textlink="">
      <xdr:nvSpPr>
        <xdr:cNvPr id="354" name="【福祉施設】&#10;一人当たり面積平均値テキスト"/>
        <xdr:cNvSpPr txBox="1"/>
      </xdr:nvSpPr>
      <xdr:spPr>
        <a:xfrm>
          <a:off x="10515600" y="143078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99060</xdr:rowOff>
    </xdr:from>
    <xdr:to>
      <xdr:col>55</xdr:col>
      <xdr:colOff>50800</xdr:colOff>
      <xdr:row>84</xdr:row>
      <xdr:rowOff>29210</xdr:rowOff>
    </xdr:to>
    <xdr:sp macro="" textlink="">
      <xdr:nvSpPr>
        <xdr:cNvPr id="355" name="フローチャート: 判断 354"/>
        <xdr:cNvSpPr/>
      </xdr:nvSpPr>
      <xdr:spPr>
        <a:xfrm>
          <a:off x="104267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66040</xdr:rowOff>
    </xdr:from>
    <xdr:to>
      <xdr:col>50</xdr:col>
      <xdr:colOff>165100</xdr:colOff>
      <xdr:row>83</xdr:row>
      <xdr:rowOff>167640</xdr:rowOff>
    </xdr:to>
    <xdr:sp macro="" textlink="">
      <xdr:nvSpPr>
        <xdr:cNvPr id="356" name="フローチャート: 判断 355"/>
        <xdr:cNvSpPr/>
      </xdr:nvSpPr>
      <xdr:spPr>
        <a:xfrm>
          <a:off x="9588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55245</xdr:rowOff>
    </xdr:from>
    <xdr:to>
      <xdr:col>46</xdr:col>
      <xdr:colOff>38100</xdr:colOff>
      <xdr:row>83</xdr:row>
      <xdr:rowOff>156845</xdr:rowOff>
    </xdr:to>
    <xdr:sp macro="" textlink="">
      <xdr:nvSpPr>
        <xdr:cNvPr id="357" name="フローチャート: 判断 356"/>
        <xdr:cNvSpPr/>
      </xdr:nvSpPr>
      <xdr:spPr>
        <a:xfrm>
          <a:off x="8699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55245</xdr:rowOff>
    </xdr:from>
    <xdr:to>
      <xdr:col>41</xdr:col>
      <xdr:colOff>101600</xdr:colOff>
      <xdr:row>83</xdr:row>
      <xdr:rowOff>156845</xdr:rowOff>
    </xdr:to>
    <xdr:sp macro="" textlink="">
      <xdr:nvSpPr>
        <xdr:cNvPr id="358" name="フローチャート: 判断 357"/>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153035</xdr:rowOff>
    </xdr:from>
    <xdr:to>
      <xdr:col>55</xdr:col>
      <xdr:colOff>50800</xdr:colOff>
      <xdr:row>80</xdr:row>
      <xdr:rowOff>83185</xdr:rowOff>
    </xdr:to>
    <xdr:sp macro="" textlink="">
      <xdr:nvSpPr>
        <xdr:cNvPr id="365" name="楕円 364"/>
        <xdr:cNvSpPr/>
      </xdr:nvSpPr>
      <xdr:spPr>
        <a:xfrm>
          <a:off x="104267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4445</xdr:rowOff>
    </xdr:from>
    <xdr:ext cx="469900" cy="259080"/>
    <xdr:sp macro="" textlink="">
      <xdr:nvSpPr>
        <xdr:cNvPr id="366" name="【福祉施設】&#10;一人当たり面積該当値テキスト"/>
        <xdr:cNvSpPr txBox="1"/>
      </xdr:nvSpPr>
      <xdr:spPr>
        <a:xfrm>
          <a:off x="105156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164465</xdr:rowOff>
    </xdr:from>
    <xdr:to>
      <xdr:col>50</xdr:col>
      <xdr:colOff>165100</xdr:colOff>
      <xdr:row>80</xdr:row>
      <xdr:rowOff>94615</xdr:rowOff>
    </xdr:to>
    <xdr:sp macro="" textlink="">
      <xdr:nvSpPr>
        <xdr:cNvPr id="367" name="楕円 366"/>
        <xdr:cNvSpPr/>
      </xdr:nvSpPr>
      <xdr:spPr>
        <a:xfrm>
          <a:off x="9588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32385</xdr:rowOff>
    </xdr:from>
    <xdr:to>
      <xdr:col>55</xdr:col>
      <xdr:colOff>0</xdr:colOff>
      <xdr:row>80</xdr:row>
      <xdr:rowOff>43815</xdr:rowOff>
    </xdr:to>
    <xdr:cxnSp macro="">
      <xdr:nvCxnSpPr>
        <xdr:cNvPr id="368" name="直線コネクタ 367"/>
        <xdr:cNvCxnSpPr/>
      </xdr:nvCxnSpPr>
      <xdr:spPr>
        <a:xfrm flipV="1">
          <a:off x="9639300" y="137483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153035</xdr:rowOff>
    </xdr:from>
    <xdr:to>
      <xdr:col>46</xdr:col>
      <xdr:colOff>38100</xdr:colOff>
      <xdr:row>80</xdr:row>
      <xdr:rowOff>83185</xdr:rowOff>
    </xdr:to>
    <xdr:sp macro="" textlink="">
      <xdr:nvSpPr>
        <xdr:cNvPr id="369" name="楕円 368"/>
        <xdr:cNvSpPr/>
      </xdr:nvSpPr>
      <xdr:spPr>
        <a:xfrm>
          <a:off x="8699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32385</xdr:rowOff>
    </xdr:from>
    <xdr:to>
      <xdr:col>50</xdr:col>
      <xdr:colOff>114300</xdr:colOff>
      <xdr:row>80</xdr:row>
      <xdr:rowOff>43815</xdr:rowOff>
    </xdr:to>
    <xdr:cxnSp macro="">
      <xdr:nvCxnSpPr>
        <xdr:cNvPr id="370" name="直線コネクタ 369"/>
        <xdr:cNvCxnSpPr/>
      </xdr:nvCxnSpPr>
      <xdr:spPr>
        <a:xfrm>
          <a:off x="8750300" y="13748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80010</xdr:rowOff>
    </xdr:from>
    <xdr:to>
      <xdr:col>41</xdr:col>
      <xdr:colOff>101600</xdr:colOff>
      <xdr:row>81</xdr:row>
      <xdr:rowOff>10160</xdr:rowOff>
    </xdr:to>
    <xdr:sp macro="" textlink="">
      <xdr:nvSpPr>
        <xdr:cNvPr id="371" name="楕円 370"/>
        <xdr:cNvSpPr/>
      </xdr:nvSpPr>
      <xdr:spPr>
        <a:xfrm>
          <a:off x="78105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32385</xdr:rowOff>
    </xdr:from>
    <xdr:to>
      <xdr:col>45</xdr:col>
      <xdr:colOff>177800</xdr:colOff>
      <xdr:row>80</xdr:row>
      <xdr:rowOff>130810</xdr:rowOff>
    </xdr:to>
    <xdr:cxnSp macro="">
      <xdr:nvCxnSpPr>
        <xdr:cNvPr id="372" name="直線コネクタ 371"/>
        <xdr:cNvCxnSpPr/>
      </xdr:nvCxnSpPr>
      <xdr:spPr>
        <a:xfrm flipV="1">
          <a:off x="7861300" y="137483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73" name="楕円 372"/>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130810</xdr:rowOff>
    </xdr:from>
    <xdr:to>
      <xdr:col>41</xdr:col>
      <xdr:colOff>50800</xdr:colOff>
      <xdr:row>80</xdr:row>
      <xdr:rowOff>152400</xdr:rowOff>
    </xdr:to>
    <xdr:cxnSp macro="">
      <xdr:nvCxnSpPr>
        <xdr:cNvPr id="374" name="直線コネクタ 373"/>
        <xdr:cNvCxnSpPr/>
      </xdr:nvCxnSpPr>
      <xdr:spPr>
        <a:xfrm flipV="1">
          <a:off x="6972300" y="138468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158750</xdr:rowOff>
    </xdr:from>
    <xdr:ext cx="469900" cy="259080"/>
    <xdr:sp macro="" textlink="">
      <xdr:nvSpPr>
        <xdr:cNvPr id="375" name="n_1aveValue【福祉施設】&#10;一人当たり面積"/>
        <xdr:cNvSpPr txBox="1"/>
      </xdr:nvSpPr>
      <xdr:spPr>
        <a:xfrm>
          <a:off x="9391650" y="1438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147955</xdr:rowOff>
    </xdr:from>
    <xdr:ext cx="465455" cy="258445"/>
    <xdr:sp macro="" textlink="">
      <xdr:nvSpPr>
        <xdr:cNvPr id="376" name="n_2aveValue【福祉施設】&#10;一人当たり面積"/>
        <xdr:cNvSpPr txBox="1"/>
      </xdr:nvSpPr>
      <xdr:spPr>
        <a:xfrm>
          <a:off x="8515350" y="143783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147955</xdr:rowOff>
    </xdr:from>
    <xdr:ext cx="465455" cy="258445"/>
    <xdr:sp macro="" textlink="">
      <xdr:nvSpPr>
        <xdr:cNvPr id="377" name="n_3aveValue【福祉施設】&#10;一人当たり面積"/>
        <xdr:cNvSpPr txBox="1"/>
      </xdr:nvSpPr>
      <xdr:spPr>
        <a:xfrm>
          <a:off x="7626350" y="143783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137160</xdr:rowOff>
    </xdr:from>
    <xdr:ext cx="465455" cy="259080"/>
    <xdr:sp macro="" textlink="">
      <xdr:nvSpPr>
        <xdr:cNvPr id="378" name="n_4aveValue【福祉施設】&#10;一人当たり面積"/>
        <xdr:cNvSpPr txBox="1"/>
      </xdr:nvSpPr>
      <xdr:spPr>
        <a:xfrm>
          <a:off x="6737350" y="1436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111125</xdr:rowOff>
    </xdr:from>
    <xdr:ext cx="469900" cy="254635"/>
    <xdr:sp macro="" textlink="">
      <xdr:nvSpPr>
        <xdr:cNvPr id="379" name="n_1mainValue【福祉施設】&#10;一人当たり面積"/>
        <xdr:cNvSpPr txBox="1"/>
      </xdr:nvSpPr>
      <xdr:spPr>
        <a:xfrm>
          <a:off x="9391650" y="134842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99695</xdr:rowOff>
    </xdr:from>
    <xdr:ext cx="465455" cy="254635"/>
    <xdr:sp macro="" textlink="">
      <xdr:nvSpPr>
        <xdr:cNvPr id="380" name="n_2mainValue【福祉施設】&#10;一人当たり面積"/>
        <xdr:cNvSpPr txBox="1"/>
      </xdr:nvSpPr>
      <xdr:spPr>
        <a:xfrm>
          <a:off x="8515350" y="1347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26670</xdr:rowOff>
    </xdr:from>
    <xdr:ext cx="465455" cy="259080"/>
    <xdr:sp macro="" textlink="">
      <xdr:nvSpPr>
        <xdr:cNvPr id="381" name="n_3mainValue【福祉施設】&#10;一人当たり面積"/>
        <xdr:cNvSpPr txBox="1"/>
      </xdr:nvSpPr>
      <xdr:spPr>
        <a:xfrm>
          <a:off x="7626350" y="135712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48260</xdr:rowOff>
    </xdr:from>
    <xdr:ext cx="465455" cy="259080"/>
    <xdr:sp macro="" textlink="">
      <xdr:nvSpPr>
        <xdr:cNvPr id="382" name="n_4mainValue【福祉施設】&#10;一人当たり面積"/>
        <xdr:cNvSpPr txBox="1"/>
      </xdr:nvSpPr>
      <xdr:spPr>
        <a:xfrm>
          <a:off x="6737350" y="1359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91" name="テキスト ボックス 390"/>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93" name="テキスト ボックス 392"/>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915" cy="259080"/>
    <xdr:sp macro="" textlink="">
      <xdr:nvSpPr>
        <xdr:cNvPr id="395" name="テキスト ボックス 394"/>
        <xdr:cNvSpPr txBox="1"/>
      </xdr:nvSpPr>
      <xdr:spPr>
        <a:xfrm>
          <a:off x="294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7" name="テキスト ボックス 396"/>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635"/>
    <xdr:sp macro="" textlink="">
      <xdr:nvSpPr>
        <xdr:cNvPr id="403" name="テキスト ボックス 402"/>
        <xdr:cNvSpPr txBox="1"/>
      </xdr:nvSpPr>
      <xdr:spPr>
        <a:xfrm>
          <a:off x="358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645" cy="259080"/>
    <xdr:sp macro="" textlink="">
      <xdr:nvSpPr>
        <xdr:cNvPr id="405" name="テキスト ボックス 404"/>
        <xdr:cNvSpPr txBox="1"/>
      </xdr:nvSpPr>
      <xdr:spPr>
        <a:xfrm>
          <a:off x="422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127635</xdr:rowOff>
    </xdr:from>
    <xdr:to>
      <xdr:col>24</xdr:col>
      <xdr:colOff>62865</xdr:colOff>
      <xdr:row>108</xdr:row>
      <xdr:rowOff>87630</xdr:rowOff>
    </xdr:to>
    <xdr:cxnSp macro="">
      <xdr:nvCxnSpPr>
        <xdr:cNvPr id="407" name="直線コネクタ 406"/>
        <xdr:cNvCxnSpPr/>
      </xdr:nvCxnSpPr>
      <xdr:spPr>
        <a:xfrm flipV="1">
          <a:off x="4634865" y="1710118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91440</xdr:rowOff>
    </xdr:from>
    <xdr:ext cx="405130" cy="259080"/>
    <xdr:sp macro="" textlink="">
      <xdr:nvSpPr>
        <xdr:cNvPr id="408" name="【市民会館】&#10;有形固定資産減価償却率最小値テキスト"/>
        <xdr:cNvSpPr txBox="1"/>
      </xdr:nvSpPr>
      <xdr:spPr>
        <a:xfrm>
          <a:off x="4673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74930</xdr:rowOff>
    </xdr:from>
    <xdr:ext cx="405130" cy="254635"/>
    <xdr:sp macro="" textlink="">
      <xdr:nvSpPr>
        <xdr:cNvPr id="410" name="【市民会館】&#10;有形固定資産減価償却率最大値テキスト"/>
        <xdr:cNvSpPr txBox="1"/>
      </xdr:nvSpPr>
      <xdr:spPr>
        <a:xfrm>
          <a:off x="4673600" y="168770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127635</xdr:rowOff>
    </xdr:from>
    <xdr:to>
      <xdr:col>24</xdr:col>
      <xdr:colOff>152400</xdr:colOff>
      <xdr:row>99</xdr:row>
      <xdr:rowOff>127635</xdr:rowOff>
    </xdr:to>
    <xdr:cxnSp macro="">
      <xdr:nvCxnSpPr>
        <xdr:cNvPr id="411" name="直線コネクタ 410"/>
        <xdr:cNvCxnSpPr/>
      </xdr:nvCxnSpPr>
      <xdr:spPr>
        <a:xfrm>
          <a:off x="4546600" y="1710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99695</xdr:rowOff>
    </xdr:from>
    <xdr:ext cx="405130" cy="254635"/>
    <xdr:sp macro="" textlink="">
      <xdr:nvSpPr>
        <xdr:cNvPr id="412" name="【市民会館】&#10;有形固定資産減価償却率平均値テキスト"/>
        <xdr:cNvSpPr txBox="1"/>
      </xdr:nvSpPr>
      <xdr:spPr>
        <a:xfrm>
          <a:off x="4673600" y="1758759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76835</xdr:rowOff>
    </xdr:from>
    <xdr:to>
      <xdr:col>24</xdr:col>
      <xdr:colOff>114300</xdr:colOff>
      <xdr:row>104</xdr:row>
      <xdr:rowOff>6985</xdr:rowOff>
    </xdr:to>
    <xdr:sp macro="" textlink="">
      <xdr:nvSpPr>
        <xdr:cNvPr id="413" name="フローチャート: 判断 412"/>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40640</xdr:rowOff>
    </xdr:from>
    <xdr:to>
      <xdr:col>6</xdr:col>
      <xdr:colOff>38100</xdr:colOff>
      <xdr:row>103</xdr:row>
      <xdr:rowOff>142240</xdr:rowOff>
    </xdr:to>
    <xdr:sp macro="" textlink="">
      <xdr:nvSpPr>
        <xdr:cNvPr id="417" name="フローチャート: 判断 416"/>
        <xdr:cNvSpPr/>
      </xdr:nvSpPr>
      <xdr:spPr>
        <a:xfrm>
          <a:off x="1079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423" name="楕円 422"/>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87630</xdr:rowOff>
    </xdr:from>
    <xdr:ext cx="405130" cy="254635"/>
    <xdr:sp macro="" textlink="">
      <xdr:nvSpPr>
        <xdr:cNvPr id="424" name="【市民会館】&#10;有形固定資産減価償却率該当値テキスト"/>
        <xdr:cNvSpPr txBox="1"/>
      </xdr:nvSpPr>
      <xdr:spPr>
        <a:xfrm>
          <a:off x="4673600" y="17918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5" name="楕円 424"/>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160020</xdr:rowOff>
    </xdr:to>
    <xdr:cxnSp macro="">
      <xdr:nvCxnSpPr>
        <xdr:cNvPr id="426" name="直線コネクタ 425"/>
        <xdr:cNvCxnSpPr/>
      </xdr:nvCxnSpPr>
      <xdr:spPr>
        <a:xfrm>
          <a:off x="3797300" y="179374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27" name="楕円 426"/>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106680</xdr:rowOff>
    </xdr:to>
    <xdr:cxnSp macro="">
      <xdr:nvCxnSpPr>
        <xdr:cNvPr id="428" name="直線コネクタ 427"/>
        <xdr:cNvCxnSpPr/>
      </xdr:nvCxnSpPr>
      <xdr:spPr>
        <a:xfrm>
          <a:off x="2908300" y="17886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122555</xdr:rowOff>
    </xdr:from>
    <xdr:to>
      <xdr:col>10</xdr:col>
      <xdr:colOff>165100</xdr:colOff>
      <xdr:row>104</xdr:row>
      <xdr:rowOff>52705</xdr:rowOff>
    </xdr:to>
    <xdr:sp macro="" textlink="">
      <xdr:nvSpPr>
        <xdr:cNvPr id="429" name="楕円 428"/>
        <xdr:cNvSpPr/>
      </xdr:nvSpPr>
      <xdr:spPr>
        <a:xfrm>
          <a:off x="196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xdr:rowOff>
    </xdr:from>
    <xdr:to>
      <xdr:col>15</xdr:col>
      <xdr:colOff>50800</xdr:colOff>
      <xdr:row>104</xdr:row>
      <xdr:rowOff>55245</xdr:rowOff>
    </xdr:to>
    <xdr:cxnSp macro="">
      <xdr:nvCxnSpPr>
        <xdr:cNvPr id="430" name="直線コネクタ 429"/>
        <xdr:cNvCxnSpPr/>
      </xdr:nvCxnSpPr>
      <xdr:spPr>
        <a:xfrm>
          <a:off x="2019300" y="17832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38735</xdr:rowOff>
    </xdr:from>
    <xdr:to>
      <xdr:col>6</xdr:col>
      <xdr:colOff>38100</xdr:colOff>
      <xdr:row>106</xdr:row>
      <xdr:rowOff>140335</xdr:rowOff>
    </xdr:to>
    <xdr:sp macro="" textlink="">
      <xdr:nvSpPr>
        <xdr:cNvPr id="431" name="楕円 430"/>
        <xdr:cNvSpPr/>
      </xdr:nvSpPr>
      <xdr:spPr>
        <a:xfrm>
          <a:off x="1079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xdr:rowOff>
    </xdr:from>
    <xdr:to>
      <xdr:col>10</xdr:col>
      <xdr:colOff>114300</xdr:colOff>
      <xdr:row>106</xdr:row>
      <xdr:rowOff>89535</xdr:rowOff>
    </xdr:to>
    <xdr:cxnSp macro="">
      <xdr:nvCxnSpPr>
        <xdr:cNvPr id="432" name="直線コネクタ 431"/>
        <xdr:cNvCxnSpPr/>
      </xdr:nvCxnSpPr>
      <xdr:spPr>
        <a:xfrm flipV="1">
          <a:off x="1130300" y="17832705"/>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12065</xdr:rowOff>
    </xdr:from>
    <xdr:ext cx="405130" cy="259080"/>
    <xdr:sp macro="" textlink="">
      <xdr:nvSpPr>
        <xdr:cNvPr id="433" name="n_1aveValue【市民会館】&#10;有形固定資産減価償却率"/>
        <xdr:cNvSpPr txBox="1"/>
      </xdr:nvSpPr>
      <xdr:spPr>
        <a:xfrm>
          <a:off x="3582035" y="1749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10160</xdr:rowOff>
    </xdr:from>
    <xdr:ext cx="400685" cy="259080"/>
    <xdr:sp macro="" textlink="">
      <xdr:nvSpPr>
        <xdr:cNvPr id="434" name="n_2aveValue【市民会館】&#10;有形固定資産減価償却率"/>
        <xdr:cNvSpPr txBox="1"/>
      </xdr:nvSpPr>
      <xdr:spPr>
        <a:xfrm>
          <a:off x="2705735" y="174980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160655</xdr:rowOff>
    </xdr:from>
    <xdr:ext cx="400685" cy="259080"/>
    <xdr:sp macro="" textlink="">
      <xdr:nvSpPr>
        <xdr:cNvPr id="435" name="n_3aveValue【市民会館】&#10;有形固定資産減価償却率"/>
        <xdr:cNvSpPr txBox="1"/>
      </xdr:nvSpPr>
      <xdr:spPr>
        <a:xfrm>
          <a:off x="1816735" y="174771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158750</xdr:rowOff>
    </xdr:from>
    <xdr:ext cx="400685" cy="259080"/>
    <xdr:sp macro="" textlink="">
      <xdr:nvSpPr>
        <xdr:cNvPr id="436" name="n_4aveValue【市民会館】&#10;有形固定資産減価償却率"/>
        <xdr:cNvSpPr txBox="1"/>
      </xdr:nvSpPr>
      <xdr:spPr>
        <a:xfrm>
          <a:off x="927735" y="17475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148590</xdr:rowOff>
    </xdr:from>
    <xdr:ext cx="405130" cy="259080"/>
    <xdr:sp macro="" textlink="">
      <xdr:nvSpPr>
        <xdr:cNvPr id="437" name="n_1mainValue【市民会館】&#10;有形固定資産減価償却率"/>
        <xdr:cNvSpPr txBox="1"/>
      </xdr:nvSpPr>
      <xdr:spPr>
        <a:xfrm>
          <a:off x="3582035"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97790</xdr:rowOff>
    </xdr:from>
    <xdr:ext cx="400685" cy="254635"/>
    <xdr:sp macro="" textlink="">
      <xdr:nvSpPr>
        <xdr:cNvPr id="438" name="n_2mainValue【市民会館】&#10;有形固定資産減価償却率"/>
        <xdr:cNvSpPr txBox="1"/>
      </xdr:nvSpPr>
      <xdr:spPr>
        <a:xfrm>
          <a:off x="2705735" y="179285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43815</xdr:rowOff>
    </xdr:from>
    <xdr:ext cx="400685" cy="254635"/>
    <xdr:sp macro="" textlink="">
      <xdr:nvSpPr>
        <xdr:cNvPr id="439" name="n_3mainValue【市民会館】&#10;有形固定資産減価償却率"/>
        <xdr:cNvSpPr txBox="1"/>
      </xdr:nvSpPr>
      <xdr:spPr>
        <a:xfrm>
          <a:off x="1816735" y="178746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132080</xdr:rowOff>
    </xdr:from>
    <xdr:ext cx="400685" cy="254635"/>
    <xdr:sp macro="" textlink="">
      <xdr:nvSpPr>
        <xdr:cNvPr id="440" name="n_4mainValue【市民会館】&#10;有形固定資産減価償却率"/>
        <xdr:cNvSpPr txBox="1"/>
      </xdr:nvSpPr>
      <xdr:spPr>
        <a:xfrm>
          <a:off x="927735" y="183057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9" name="テキスト ボックス 448"/>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2915" cy="259080"/>
    <xdr:sp macro="" textlink="">
      <xdr:nvSpPr>
        <xdr:cNvPr id="452" name="テキスト ボックス 451"/>
        <xdr:cNvSpPr txBox="1"/>
      </xdr:nvSpPr>
      <xdr:spPr>
        <a:xfrm>
          <a:off x="6136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2915" cy="259080"/>
    <xdr:sp macro="" textlink="">
      <xdr:nvSpPr>
        <xdr:cNvPr id="454" name="テキスト ボックス 453"/>
        <xdr:cNvSpPr txBox="1"/>
      </xdr:nvSpPr>
      <xdr:spPr>
        <a:xfrm>
          <a:off x="6136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2915" cy="259080"/>
    <xdr:sp macro="" textlink="">
      <xdr:nvSpPr>
        <xdr:cNvPr id="456" name="テキスト ボックス 455"/>
        <xdr:cNvSpPr txBox="1"/>
      </xdr:nvSpPr>
      <xdr:spPr>
        <a:xfrm>
          <a:off x="6136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2915" cy="259080"/>
    <xdr:sp macro="" textlink="">
      <xdr:nvSpPr>
        <xdr:cNvPr id="458" name="テキスト ボックス 457"/>
        <xdr:cNvSpPr txBox="1"/>
      </xdr:nvSpPr>
      <xdr:spPr>
        <a:xfrm>
          <a:off x="6136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60" name="テキスト ボックス 459"/>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83185</xdr:rowOff>
    </xdr:from>
    <xdr:to>
      <xdr:col>54</xdr:col>
      <xdr:colOff>189865</xdr:colOff>
      <xdr:row>108</xdr:row>
      <xdr:rowOff>3175</xdr:rowOff>
    </xdr:to>
    <xdr:cxnSp macro="">
      <xdr:nvCxnSpPr>
        <xdr:cNvPr id="462" name="直線コネクタ 461"/>
        <xdr:cNvCxnSpPr/>
      </xdr:nvCxnSpPr>
      <xdr:spPr>
        <a:xfrm flipV="1">
          <a:off x="10476865" y="1739963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4635"/>
    <xdr:sp macro="" textlink="">
      <xdr:nvSpPr>
        <xdr:cNvPr id="463" name="【市民会館】&#10;一人当たり面積最小値テキスト"/>
        <xdr:cNvSpPr txBox="1"/>
      </xdr:nvSpPr>
      <xdr:spPr>
        <a:xfrm>
          <a:off x="10515600" y="185235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4" name="直線コネクタ 463"/>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9900" cy="254635"/>
    <xdr:sp macro="" textlink="">
      <xdr:nvSpPr>
        <xdr:cNvPr id="465" name="【市民会館】&#10;一人当たり面積最大値テキスト"/>
        <xdr:cNvSpPr txBox="1"/>
      </xdr:nvSpPr>
      <xdr:spPr>
        <a:xfrm>
          <a:off x="10515600" y="171748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466" name="直線コネクタ 465"/>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100965</xdr:rowOff>
    </xdr:from>
    <xdr:ext cx="469900" cy="254635"/>
    <xdr:sp macro="" textlink="">
      <xdr:nvSpPr>
        <xdr:cNvPr id="467" name="【市民会館】&#10;一人当たり面積平均値テキスト"/>
        <xdr:cNvSpPr txBox="1"/>
      </xdr:nvSpPr>
      <xdr:spPr>
        <a:xfrm>
          <a:off x="10515600" y="1793176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78105</xdr:rowOff>
    </xdr:from>
    <xdr:to>
      <xdr:col>55</xdr:col>
      <xdr:colOff>50800</xdr:colOff>
      <xdr:row>106</xdr:row>
      <xdr:rowOff>8255</xdr:rowOff>
    </xdr:to>
    <xdr:sp macro="" textlink="">
      <xdr:nvSpPr>
        <xdr:cNvPr id="468" name="フローチャート: 判断 467"/>
        <xdr:cNvSpPr/>
      </xdr:nvSpPr>
      <xdr:spPr>
        <a:xfrm>
          <a:off x="104267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55245</xdr:rowOff>
    </xdr:from>
    <xdr:to>
      <xdr:col>50</xdr:col>
      <xdr:colOff>165100</xdr:colOff>
      <xdr:row>105</xdr:row>
      <xdr:rowOff>156845</xdr:rowOff>
    </xdr:to>
    <xdr:sp macro="" textlink="">
      <xdr:nvSpPr>
        <xdr:cNvPr id="469" name="フローチャート: 判断 468"/>
        <xdr:cNvSpPr/>
      </xdr:nvSpPr>
      <xdr:spPr>
        <a:xfrm>
          <a:off x="9588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41275</xdr:rowOff>
    </xdr:from>
    <xdr:to>
      <xdr:col>46</xdr:col>
      <xdr:colOff>38100</xdr:colOff>
      <xdr:row>105</xdr:row>
      <xdr:rowOff>143510</xdr:rowOff>
    </xdr:to>
    <xdr:sp macro="" textlink="">
      <xdr:nvSpPr>
        <xdr:cNvPr id="470" name="フローチャート: 判断 469"/>
        <xdr:cNvSpPr/>
      </xdr:nvSpPr>
      <xdr:spPr>
        <a:xfrm>
          <a:off x="8699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71" name="フローチャート: 判断 470"/>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2" name="フローチャート: 判断 471"/>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68580</xdr:rowOff>
    </xdr:from>
    <xdr:to>
      <xdr:col>55</xdr:col>
      <xdr:colOff>50800</xdr:colOff>
      <xdr:row>107</xdr:row>
      <xdr:rowOff>170180</xdr:rowOff>
    </xdr:to>
    <xdr:sp macro="" textlink="">
      <xdr:nvSpPr>
        <xdr:cNvPr id="478" name="楕円 477"/>
        <xdr:cNvSpPr/>
      </xdr:nvSpPr>
      <xdr:spPr>
        <a:xfrm>
          <a:off x="104267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154940</xdr:rowOff>
    </xdr:from>
    <xdr:ext cx="469900" cy="254635"/>
    <xdr:sp macro="" textlink="">
      <xdr:nvSpPr>
        <xdr:cNvPr id="479" name="【市民会館】&#10;一人当たり面積該当値テキスト"/>
        <xdr:cNvSpPr txBox="1"/>
      </xdr:nvSpPr>
      <xdr:spPr>
        <a:xfrm>
          <a:off x="10515600" y="183286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68580</xdr:rowOff>
    </xdr:from>
    <xdr:to>
      <xdr:col>50</xdr:col>
      <xdr:colOff>165100</xdr:colOff>
      <xdr:row>107</xdr:row>
      <xdr:rowOff>170180</xdr:rowOff>
    </xdr:to>
    <xdr:sp macro="" textlink="">
      <xdr:nvSpPr>
        <xdr:cNvPr id="480" name="楕円 479"/>
        <xdr:cNvSpPr/>
      </xdr:nvSpPr>
      <xdr:spPr>
        <a:xfrm>
          <a:off x="9588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119380</xdr:rowOff>
    </xdr:from>
    <xdr:to>
      <xdr:col>55</xdr:col>
      <xdr:colOff>0</xdr:colOff>
      <xdr:row>107</xdr:row>
      <xdr:rowOff>119380</xdr:rowOff>
    </xdr:to>
    <xdr:cxnSp macro="">
      <xdr:nvCxnSpPr>
        <xdr:cNvPr id="481" name="直線コネクタ 480"/>
        <xdr:cNvCxnSpPr/>
      </xdr:nvCxnSpPr>
      <xdr:spPr>
        <a:xfrm>
          <a:off x="9639300" y="1846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68580</xdr:rowOff>
    </xdr:from>
    <xdr:to>
      <xdr:col>46</xdr:col>
      <xdr:colOff>38100</xdr:colOff>
      <xdr:row>107</xdr:row>
      <xdr:rowOff>170180</xdr:rowOff>
    </xdr:to>
    <xdr:sp macro="" textlink="">
      <xdr:nvSpPr>
        <xdr:cNvPr id="482" name="楕円 481"/>
        <xdr:cNvSpPr/>
      </xdr:nvSpPr>
      <xdr:spPr>
        <a:xfrm>
          <a:off x="8699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119380</xdr:rowOff>
    </xdr:from>
    <xdr:to>
      <xdr:col>50</xdr:col>
      <xdr:colOff>114300</xdr:colOff>
      <xdr:row>107</xdr:row>
      <xdr:rowOff>119380</xdr:rowOff>
    </xdr:to>
    <xdr:cxnSp macro="">
      <xdr:nvCxnSpPr>
        <xdr:cNvPr id="483" name="直線コネクタ 482"/>
        <xdr:cNvCxnSpPr/>
      </xdr:nvCxnSpPr>
      <xdr:spPr>
        <a:xfrm>
          <a:off x="8750300" y="1846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27940</xdr:rowOff>
    </xdr:from>
    <xdr:to>
      <xdr:col>41</xdr:col>
      <xdr:colOff>101600</xdr:colOff>
      <xdr:row>107</xdr:row>
      <xdr:rowOff>129540</xdr:rowOff>
    </xdr:to>
    <xdr:sp macro="" textlink="">
      <xdr:nvSpPr>
        <xdr:cNvPr id="484" name="楕円 483"/>
        <xdr:cNvSpPr/>
      </xdr:nvSpPr>
      <xdr:spPr>
        <a:xfrm>
          <a:off x="7810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78740</xdr:rowOff>
    </xdr:from>
    <xdr:to>
      <xdr:col>45</xdr:col>
      <xdr:colOff>177800</xdr:colOff>
      <xdr:row>107</xdr:row>
      <xdr:rowOff>119380</xdr:rowOff>
    </xdr:to>
    <xdr:cxnSp macro="">
      <xdr:nvCxnSpPr>
        <xdr:cNvPr id="485" name="直線コネクタ 484"/>
        <xdr:cNvCxnSpPr/>
      </xdr:nvCxnSpPr>
      <xdr:spPr>
        <a:xfrm>
          <a:off x="7861300" y="18423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162560</xdr:rowOff>
    </xdr:from>
    <xdr:to>
      <xdr:col>36</xdr:col>
      <xdr:colOff>165100</xdr:colOff>
      <xdr:row>107</xdr:row>
      <xdr:rowOff>92710</xdr:rowOff>
    </xdr:to>
    <xdr:sp macro="" textlink="">
      <xdr:nvSpPr>
        <xdr:cNvPr id="486" name="楕円 485"/>
        <xdr:cNvSpPr/>
      </xdr:nvSpPr>
      <xdr:spPr>
        <a:xfrm>
          <a:off x="6921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41910</xdr:rowOff>
    </xdr:from>
    <xdr:to>
      <xdr:col>41</xdr:col>
      <xdr:colOff>50800</xdr:colOff>
      <xdr:row>107</xdr:row>
      <xdr:rowOff>78740</xdr:rowOff>
    </xdr:to>
    <xdr:cxnSp macro="">
      <xdr:nvCxnSpPr>
        <xdr:cNvPr id="487" name="直線コネクタ 486"/>
        <xdr:cNvCxnSpPr/>
      </xdr:nvCxnSpPr>
      <xdr:spPr>
        <a:xfrm>
          <a:off x="6972300" y="183870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1905</xdr:rowOff>
    </xdr:from>
    <xdr:ext cx="469900" cy="259080"/>
    <xdr:sp macro="" textlink="">
      <xdr:nvSpPr>
        <xdr:cNvPr id="488" name="n_1aveValue【市民会館】&#10;一人当たり面積"/>
        <xdr:cNvSpPr txBox="1"/>
      </xdr:nvSpPr>
      <xdr:spPr>
        <a:xfrm>
          <a:off x="939165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159385</xdr:rowOff>
    </xdr:from>
    <xdr:ext cx="465455" cy="258445"/>
    <xdr:sp macro="" textlink="">
      <xdr:nvSpPr>
        <xdr:cNvPr id="489" name="n_2aveValue【市民会館】&#10;一人当たり面積"/>
        <xdr:cNvSpPr txBox="1"/>
      </xdr:nvSpPr>
      <xdr:spPr>
        <a:xfrm>
          <a:off x="8515350" y="178187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5455" cy="258445"/>
    <xdr:sp macro="" textlink="">
      <xdr:nvSpPr>
        <xdr:cNvPr id="490" name="n_3aveValue【市民会館】&#10;一人当たり面積"/>
        <xdr:cNvSpPr txBox="1"/>
      </xdr:nvSpPr>
      <xdr:spPr>
        <a:xfrm>
          <a:off x="7626350" y="178187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5455" cy="258445"/>
    <xdr:sp macro="" textlink="">
      <xdr:nvSpPr>
        <xdr:cNvPr id="491" name="n_4aveValue【市民会館】&#10;一人当たり面積"/>
        <xdr:cNvSpPr txBox="1"/>
      </xdr:nvSpPr>
      <xdr:spPr>
        <a:xfrm>
          <a:off x="6737350" y="178187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161290</xdr:rowOff>
    </xdr:from>
    <xdr:ext cx="469900" cy="259080"/>
    <xdr:sp macro="" textlink="">
      <xdr:nvSpPr>
        <xdr:cNvPr id="492" name="n_1mainValue【市民会館】&#10;一人当たり面積"/>
        <xdr:cNvSpPr txBox="1"/>
      </xdr:nvSpPr>
      <xdr:spPr>
        <a:xfrm>
          <a:off x="939165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161290</xdr:rowOff>
    </xdr:from>
    <xdr:ext cx="465455" cy="259080"/>
    <xdr:sp macro="" textlink="">
      <xdr:nvSpPr>
        <xdr:cNvPr id="493" name="n_2mainValue【市民会館】&#10;一人当たり面積"/>
        <xdr:cNvSpPr txBox="1"/>
      </xdr:nvSpPr>
      <xdr:spPr>
        <a:xfrm>
          <a:off x="8515350" y="18506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120650</xdr:rowOff>
    </xdr:from>
    <xdr:ext cx="465455" cy="254635"/>
    <xdr:sp macro="" textlink="">
      <xdr:nvSpPr>
        <xdr:cNvPr id="494" name="n_3mainValue【市民会館】&#10;一人当たり面積"/>
        <xdr:cNvSpPr txBox="1"/>
      </xdr:nvSpPr>
      <xdr:spPr>
        <a:xfrm>
          <a:off x="7626350" y="184658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83820</xdr:rowOff>
    </xdr:from>
    <xdr:ext cx="465455" cy="259080"/>
    <xdr:sp macro="" textlink="">
      <xdr:nvSpPr>
        <xdr:cNvPr id="495" name="n_4mainValue【市民会館】&#10;一人当たり面積"/>
        <xdr:cNvSpPr txBox="1"/>
      </xdr:nvSpPr>
      <xdr:spPr>
        <a:xfrm>
          <a:off x="6737350" y="18428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4" name="テキスト ボックス 50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6" name="テキスト ボックス 505"/>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508" name="テキスト ボックス 507"/>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512" name="テキスト ボックス 511"/>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518" name="テキスト ボックス 517"/>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144780</xdr:rowOff>
    </xdr:from>
    <xdr:to>
      <xdr:col>85</xdr:col>
      <xdr:colOff>126365</xdr:colOff>
      <xdr:row>42</xdr:row>
      <xdr:rowOff>73025</xdr:rowOff>
    </xdr:to>
    <xdr:cxnSp macro="">
      <xdr:nvCxnSpPr>
        <xdr:cNvPr id="521" name="直線コネクタ 520"/>
        <xdr:cNvCxnSpPr/>
      </xdr:nvCxnSpPr>
      <xdr:spPr>
        <a:xfrm flipV="1">
          <a:off x="16318865" y="580263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76835</xdr:rowOff>
    </xdr:from>
    <xdr:ext cx="405130" cy="254635"/>
    <xdr:sp macro="" textlink="">
      <xdr:nvSpPr>
        <xdr:cNvPr id="522" name="【一般廃棄物処理施設】&#10;有形固定資産減価償却率最小値テキスト"/>
        <xdr:cNvSpPr txBox="1"/>
      </xdr:nvSpPr>
      <xdr:spPr>
        <a:xfrm>
          <a:off x="16357600" y="72777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73025</xdr:rowOff>
    </xdr:from>
    <xdr:to>
      <xdr:col>86</xdr:col>
      <xdr:colOff>25400</xdr:colOff>
      <xdr:row>42</xdr:row>
      <xdr:rowOff>73025</xdr:rowOff>
    </xdr:to>
    <xdr:cxnSp macro="">
      <xdr:nvCxnSpPr>
        <xdr:cNvPr id="523" name="直線コネクタ 522"/>
        <xdr:cNvCxnSpPr/>
      </xdr:nvCxnSpPr>
      <xdr:spPr>
        <a:xfrm>
          <a:off x="16230600" y="727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91440</xdr:rowOff>
    </xdr:from>
    <xdr:ext cx="340360" cy="259080"/>
    <xdr:sp macro="" textlink="">
      <xdr:nvSpPr>
        <xdr:cNvPr id="524" name="【一般廃棄物処理施設】&#10;有形固定資産減価償却率最大値テキスト"/>
        <xdr:cNvSpPr txBox="1"/>
      </xdr:nvSpPr>
      <xdr:spPr>
        <a:xfrm>
          <a:off x="16357600" y="557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109855</xdr:rowOff>
    </xdr:from>
    <xdr:ext cx="405130" cy="254635"/>
    <xdr:sp macro="" textlink="">
      <xdr:nvSpPr>
        <xdr:cNvPr id="526" name="【一般廃棄物処理施設】&#10;有形固定資産減価償却率平均値テキスト"/>
        <xdr:cNvSpPr txBox="1"/>
      </xdr:nvSpPr>
      <xdr:spPr>
        <a:xfrm>
          <a:off x="16357600" y="662495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61595</xdr:rowOff>
    </xdr:to>
    <xdr:sp macro="" textlink="">
      <xdr:nvSpPr>
        <xdr:cNvPr id="527" name="フローチャート: 判断 526"/>
        <xdr:cNvSpPr/>
      </xdr:nvSpPr>
      <xdr:spPr>
        <a:xfrm>
          <a:off x="16268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146050</xdr:rowOff>
    </xdr:from>
    <xdr:to>
      <xdr:col>76</xdr:col>
      <xdr:colOff>165100</xdr:colOff>
      <xdr:row>39</xdr:row>
      <xdr:rowOff>76200</xdr:rowOff>
    </xdr:to>
    <xdr:sp macro="" textlink="">
      <xdr:nvSpPr>
        <xdr:cNvPr id="529" name="フローチャート: 判断 528"/>
        <xdr:cNvSpPr/>
      </xdr:nvSpPr>
      <xdr:spPr>
        <a:xfrm>
          <a:off x="1454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30" name="フローチャート: 判断 529"/>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74930</xdr:rowOff>
    </xdr:from>
    <xdr:to>
      <xdr:col>67</xdr:col>
      <xdr:colOff>101600</xdr:colOff>
      <xdr:row>40</xdr:row>
      <xdr:rowOff>4445</xdr:rowOff>
    </xdr:to>
    <xdr:sp macro="" textlink="">
      <xdr:nvSpPr>
        <xdr:cNvPr id="531" name="フローチャート: 判断 530"/>
        <xdr:cNvSpPr/>
      </xdr:nvSpPr>
      <xdr:spPr>
        <a:xfrm>
          <a:off x="12763500" y="6761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537" name="楕円 536"/>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84455</xdr:rowOff>
    </xdr:from>
    <xdr:ext cx="405130" cy="259080"/>
    <xdr:sp macro="" textlink="">
      <xdr:nvSpPr>
        <xdr:cNvPr id="538" name="【一般廃棄物処理施設】&#10;有形固定資産減価償却率該当値テキスト"/>
        <xdr:cNvSpPr txBox="1"/>
      </xdr:nvSpPr>
      <xdr:spPr>
        <a:xfrm>
          <a:off x="16357600" y="591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6350</xdr:rowOff>
    </xdr:from>
    <xdr:to>
      <xdr:col>81</xdr:col>
      <xdr:colOff>101600</xdr:colOff>
      <xdr:row>35</xdr:row>
      <xdr:rowOff>107315</xdr:rowOff>
    </xdr:to>
    <xdr:sp macro="" textlink="">
      <xdr:nvSpPr>
        <xdr:cNvPr id="539" name="楕円 538"/>
        <xdr:cNvSpPr/>
      </xdr:nvSpPr>
      <xdr:spPr>
        <a:xfrm>
          <a:off x="15430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56515</xdr:rowOff>
    </xdr:from>
    <xdr:to>
      <xdr:col>85</xdr:col>
      <xdr:colOff>127000</xdr:colOff>
      <xdr:row>35</xdr:row>
      <xdr:rowOff>112395</xdr:rowOff>
    </xdr:to>
    <xdr:cxnSp macro="">
      <xdr:nvCxnSpPr>
        <xdr:cNvPr id="540" name="直線コネクタ 539"/>
        <xdr:cNvCxnSpPr/>
      </xdr:nvCxnSpPr>
      <xdr:spPr>
        <a:xfrm>
          <a:off x="15481300" y="60572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134620</xdr:rowOff>
    </xdr:from>
    <xdr:to>
      <xdr:col>76</xdr:col>
      <xdr:colOff>165100</xdr:colOff>
      <xdr:row>35</xdr:row>
      <xdr:rowOff>64770</xdr:rowOff>
    </xdr:to>
    <xdr:sp macro="" textlink="">
      <xdr:nvSpPr>
        <xdr:cNvPr id="541" name="楕円 540"/>
        <xdr:cNvSpPr/>
      </xdr:nvSpPr>
      <xdr:spPr>
        <a:xfrm>
          <a:off x="14541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13970</xdr:rowOff>
    </xdr:from>
    <xdr:to>
      <xdr:col>81</xdr:col>
      <xdr:colOff>50800</xdr:colOff>
      <xdr:row>35</xdr:row>
      <xdr:rowOff>56515</xdr:rowOff>
    </xdr:to>
    <xdr:cxnSp macro="">
      <xdr:nvCxnSpPr>
        <xdr:cNvPr id="542" name="直線コネクタ 541"/>
        <xdr:cNvCxnSpPr/>
      </xdr:nvCxnSpPr>
      <xdr:spPr>
        <a:xfrm>
          <a:off x="14592300" y="60147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90805</xdr:rowOff>
    </xdr:from>
    <xdr:to>
      <xdr:col>72</xdr:col>
      <xdr:colOff>38100</xdr:colOff>
      <xdr:row>35</xdr:row>
      <xdr:rowOff>20955</xdr:rowOff>
    </xdr:to>
    <xdr:sp macro="" textlink="">
      <xdr:nvSpPr>
        <xdr:cNvPr id="543" name="楕円 542"/>
        <xdr:cNvSpPr/>
      </xdr:nvSpPr>
      <xdr:spPr>
        <a:xfrm>
          <a:off x="13652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141605</xdr:rowOff>
    </xdr:from>
    <xdr:to>
      <xdr:col>76</xdr:col>
      <xdr:colOff>114300</xdr:colOff>
      <xdr:row>35</xdr:row>
      <xdr:rowOff>13970</xdr:rowOff>
    </xdr:to>
    <xdr:cxnSp macro="">
      <xdr:nvCxnSpPr>
        <xdr:cNvPr id="544" name="直線コネクタ 543"/>
        <xdr:cNvCxnSpPr/>
      </xdr:nvCxnSpPr>
      <xdr:spPr>
        <a:xfrm>
          <a:off x="13703300" y="5970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46355</xdr:rowOff>
    </xdr:from>
    <xdr:to>
      <xdr:col>67</xdr:col>
      <xdr:colOff>101600</xdr:colOff>
      <xdr:row>34</xdr:row>
      <xdr:rowOff>147955</xdr:rowOff>
    </xdr:to>
    <xdr:sp macro="" textlink="">
      <xdr:nvSpPr>
        <xdr:cNvPr id="545" name="楕円 544"/>
        <xdr:cNvSpPr/>
      </xdr:nvSpPr>
      <xdr:spPr>
        <a:xfrm>
          <a:off x="12763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97790</xdr:rowOff>
    </xdr:from>
    <xdr:to>
      <xdr:col>71</xdr:col>
      <xdr:colOff>177800</xdr:colOff>
      <xdr:row>34</xdr:row>
      <xdr:rowOff>141605</xdr:rowOff>
    </xdr:to>
    <xdr:cxnSp macro="">
      <xdr:nvCxnSpPr>
        <xdr:cNvPr id="546" name="直線コネクタ 545"/>
        <xdr:cNvCxnSpPr/>
      </xdr:nvCxnSpPr>
      <xdr:spPr>
        <a:xfrm>
          <a:off x="12814300" y="5927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49530</xdr:rowOff>
    </xdr:from>
    <xdr:ext cx="405130" cy="259080"/>
    <xdr:sp macro="" textlink="">
      <xdr:nvSpPr>
        <xdr:cNvPr id="547" name="n_1aveValue【一般廃棄物処理施設】&#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67310</xdr:rowOff>
    </xdr:from>
    <xdr:ext cx="400685" cy="259080"/>
    <xdr:sp macro="" textlink="">
      <xdr:nvSpPr>
        <xdr:cNvPr id="548" name="n_2aveValue【一般廃棄物処理施設】&#10;有形固定資産減価償却率"/>
        <xdr:cNvSpPr txBox="1"/>
      </xdr:nvSpPr>
      <xdr:spPr>
        <a:xfrm>
          <a:off x="14389735" y="6753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81915</xdr:rowOff>
    </xdr:from>
    <xdr:ext cx="400685" cy="259080"/>
    <xdr:sp macro="" textlink="">
      <xdr:nvSpPr>
        <xdr:cNvPr id="549" name="n_3aveValue【一般廃棄物処理施設】&#10;有形固定資産減価償却率"/>
        <xdr:cNvSpPr txBox="1"/>
      </xdr:nvSpPr>
      <xdr:spPr>
        <a:xfrm>
          <a:off x="13500735" y="67684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167005</xdr:rowOff>
    </xdr:from>
    <xdr:ext cx="400685" cy="254635"/>
    <xdr:sp macro="" textlink="">
      <xdr:nvSpPr>
        <xdr:cNvPr id="550" name="n_4aveValue【一般廃棄物処理施設】&#10;有形固定資産減価償却率"/>
        <xdr:cNvSpPr txBox="1"/>
      </xdr:nvSpPr>
      <xdr:spPr>
        <a:xfrm>
          <a:off x="12611735" y="68535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123825</xdr:rowOff>
    </xdr:from>
    <xdr:ext cx="405130" cy="254635"/>
    <xdr:sp macro="" textlink="">
      <xdr:nvSpPr>
        <xdr:cNvPr id="551" name="n_1mainValue【一般廃棄物処理施設】&#10;有形固定資産減価償却率"/>
        <xdr:cNvSpPr txBox="1"/>
      </xdr:nvSpPr>
      <xdr:spPr>
        <a:xfrm>
          <a:off x="15266035" y="57816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81280</xdr:rowOff>
    </xdr:from>
    <xdr:ext cx="400685" cy="259080"/>
    <xdr:sp macro="" textlink="">
      <xdr:nvSpPr>
        <xdr:cNvPr id="552" name="n_2mainValue【一般廃棄物処理施設】&#10;有形固定資産減価償却率"/>
        <xdr:cNvSpPr txBox="1"/>
      </xdr:nvSpPr>
      <xdr:spPr>
        <a:xfrm>
          <a:off x="14389735" y="5739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37465</xdr:rowOff>
    </xdr:from>
    <xdr:ext cx="400685" cy="259080"/>
    <xdr:sp macro="" textlink="">
      <xdr:nvSpPr>
        <xdr:cNvPr id="553" name="n_3mainValue【一般廃棄物処理施設】&#10;有形固定資産減価償却率"/>
        <xdr:cNvSpPr txBox="1"/>
      </xdr:nvSpPr>
      <xdr:spPr>
        <a:xfrm>
          <a:off x="13500735" y="56953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164465</xdr:rowOff>
    </xdr:from>
    <xdr:ext cx="400685" cy="259080"/>
    <xdr:sp macro="" textlink="">
      <xdr:nvSpPr>
        <xdr:cNvPr id="554" name="n_4mainValue【一般廃棄物処理施設】&#10;有形固定資産減価償却率"/>
        <xdr:cNvSpPr txBox="1"/>
      </xdr:nvSpPr>
      <xdr:spPr>
        <a:xfrm>
          <a:off x="12611735" y="5650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3" name="テキスト ボックス 562"/>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6" name="テキスト ボックス 565"/>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8" name="テキスト ボックス 567"/>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70" name="テキスト ボックス 569"/>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72" name="テキスト ボックス 571"/>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4" name="テキスト ボックス 573"/>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160020</xdr:rowOff>
    </xdr:from>
    <xdr:to>
      <xdr:col>116</xdr:col>
      <xdr:colOff>62865</xdr:colOff>
      <xdr:row>41</xdr:row>
      <xdr:rowOff>103505</xdr:rowOff>
    </xdr:to>
    <xdr:cxnSp macro="">
      <xdr:nvCxnSpPr>
        <xdr:cNvPr id="576" name="直線コネクタ 575"/>
        <xdr:cNvCxnSpPr/>
      </xdr:nvCxnSpPr>
      <xdr:spPr>
        <a:xfrm flipV="1">
          <a:off x="22160865" y="581787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577"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578" name="直線コネクタ 577"/>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106680</xdr:rowOff>
    </xdr:from>
    <xdr:ext cx="598805" cy="259080"/>
    <xdr:sp macro="" textlink="">
      <xdr:nvSpPr>
        <xdr:cNvPr id="579" name="【一般廃棄物処理施設】&#10;一人当たり有形固定資産（償却資産）額最大値テキスト"/>
        <xdr:cNvSpPr txBox="1"/>
      </xdr:nvSpPr>
      <xdr:spPr>
        <a:xfrm>
          <a:off x="22199600" y="559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294,148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160020</xdr:rowOff>
    </xdr:from>
    <xdr:to>
      <xdr:col>116</xdr:col>
      <xdr:colOff>152400</xdr:colOff>
      <xdr:row>33</xdr:row>
      <xdr:rowOff>160020</xdr:rowOff>
    </xdr:to>
    <xdr:cxnSp macro="">
      <xdr:nvCxnSpPr>
        <xdr:cNvPr id="580" name="直線コネクタ 579"/>
        <xdr:cNvCxnSpPr/>
      </xdr:nvCxnSpPr>
      <xdr:spPr>
        <a:xfrm>
          <a:off x="22072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68580</xdr:rowOff>
    </xdr:from>
    <xdr:ext cx="534670" cy="259080"/>
    <xdr:sp macro="" textlink="">
      <xdr:nvSpPr>
        <xdr:cNvPr id="581"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582" name="フローチャート: 判断 581"/>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83" name="フローチャート: 判断 58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84" name="フローチャート: 判断 5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85" name="フローチャート: 判断 584"/>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77470</xdr:rowOff>
    </xdr:from>
    <xdr:to>
      <xdr:col>98</xdr:col>
      <xdr:colOff>38100</xdr:colOff>
      <xdr:row>40</xdr:row>
      <xdr:rowOff>7620</xdr:rowOff>
    </xdr:to>
    <xdr:sp macro="" textlink="">
      <xdr:nvSpPr>
        <xdr:cNvPr id="586" name="フローチャート: 判断 585"/>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153035</xdr:rowOff>
    </xdr:to>
    <xdr:sp macro="" textlink="">
      <xdr:nvSpPr>
        <xdr:cNvPr id="592" name="楕円 591"/>
        <xdr:cNvSpPr/>
      </xdr:nvSpPr>
      <xdr:spPr>
        <a:xfrm>
          <a:off x="22110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29845</xdr:rowOff>
    </xdr:from>
    <xdr:ext cx="534670" cy="254635"/>
    <xdr:sp macro="" textlink="">
      <xdr:nvSpPr>
        <xdr:cNvPr id="593" name="【一般廃棄物処理施設】&#10;一人当たり有形固定資産（償却資産）額該当値テキスト"/>
        <xdr:cNvSpPr txBox="1"/>
      </xdr:nvSpPr>
      <xdr:spPr>
        <a:xfrm>
          <a:off x="22199600" y="67163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594" name="楕円 593"/>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102235</xdr:rowOff>
    </xdr:from>
    <xdr:to>
      <xdr:col>116</xdr:col>
      <xdr:colOff>63500</xdr:colOff>
      <xdr:row>39</xdr:row>
      <xdr:rowOff>102870</xdr:rowOff>
    </xdr:to>
    <xdr:cxnSp macro="">
      <xdr:nvCxnSpPr>
        <xdr:cNvPr id="595" name="直線コネクタ 594"/>
        <xdr:cNvCxnSpPr/>
      </xdr:nvCxnSpPr>
      <xdr:spPr>
        <a:xfrm flipV="1">
          <a:off x="21323300" y="67887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49530</xdr:rowOff>
    </xdr:from>
    <xdr:to>
      <xdr:col>107</xdr:col>
      <xdr:colOff>101600</xdr:colOff>
      <xdr:row>39</xdr:row>
      <xdr:rowOff>151130</xdr:rowOff>
    </xdr:to>
    <xdr:sp macro="" textlink="">
      <xdr:nvSpPr>
        <xdr:cNvPr id="596" name="楕円 595"/>
        <xdr:cNvSpPr/>
      </xdr:nvSpPr>
      <xdr:spPr>
        <a:xfrm>
          <a:off x="20383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100330</xdr:rowOff>
    </xdr:from>
    <xdr:to>
      <xdr:col>111</xdr:col>
      <xdr:colOff>177800</xdr:colOff>
      <xdr:row>39</xdr:row>
      <xdr:rowOff>102870</xdr:rowOff>
    </xdr:to>
    <xdr:cxnSp macro="">
      <xdr:nvCxnSpPr>
        <xdr:cNvPr id="597" name="直線コネクタ 596"/>
        <xdr:cNvCxnSpPr/>
      </xdr:nvCxnSpPr>
      <xdr:spPr>
        <a:xfrm>
          <a:off x="20434300" y="6786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48895</xdr:rowOff>
    </xdr:from>
    <xdr:to>
      <xdr:col>102</xdr:col>
      <xdr:colOff>165100</xdr:colOff>
      <xdr:row>39</xdr:row>
      <xdr:rowOff>150495</xdr:rowOff>
    </xdr:to>
    <xdr:sp macro="" textlink="">
      <xdr:nvSpPr>
        <xdr:cNvPr id="598" name="楕円 597"/>
        <xdr:cNvSpPr/>
      </xdr:nvSpPr>
      <xdr:spPr>
        <a:xfrm>
          <a:off x="194945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99695</xdr:rowOff>
    </xdr:from>
    <xdr:to>
      <xdr:col>107</xdr:col>
      <xdr:colOff>50800</xdr:colOff>
      <xdr:row>39</xdr:row>
      <xdr:rowOff>100330</xdr:rowOff>
    </xdr:to>
    <xdr:cxnSp macro="">
      <xdr:nvCxnSpPr>
        <xdr:cNvPr id="599" name="直線コネクタ 598"/>
        <xdr:cNvCxnSpPr/>
      </xdr:nvCxnSpPr>
      <xdr:spPr>
        <a:xfrm>
          <a:off x="19545300" y="6786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41910</xdr:rowOff>
    </xdr:from>
    <xdr:to>
      <xdr:col>98</xdr:col>
      <xdr:colOff>38100</xdr:colOff>
      <xdr:row>39</xdr:row>
      <xdr:rowOff>143510</xdr:rowOff>
    </xdr:to>
    <xdr:sp macro="" textlink="">
      <xdr:nvSpPr>
        <xdr:cNvPr id="600" name="楕円 599"/>
        <xdr:cNvSpPr/>
      </xdr:nvSpPr>
      <xdr:spPr>
        <a:xfrm>
          <a:off x="18605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92710</xdr:rowOff>
    </xdr:from>
    <xdr:to>
      <xdr:col>102</xdr:col>
      <xdr:colOff>114300</xdr:colOff>
      <xdr:row>39</xdr:row>
      <xdr:rowOff>99695</xdr:rowOff>
    </xdr:to>
    <xdr:cxnSp macro="">
      <xdr:nvCxnSpPr>
        <xdr:cNvPr id="601" name="直線コネクタ 600"/>
        <xdr:cNvCxnSpPr/>
      </xdr:nvCxnSpPr>
      <xdr:spPr>
        <a:xfrm>
          <a:off x="18656300" y="6779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154940</xdr:rowOff>
    </xdr:from>
    <xdr:ext cx="534670" cy="254635"/>
    <xdr:sp macro="" textlink="">
      <xdr:nvSpPr>
        <xdr:cNvPr id="602" name="n_1aveValue【一般廃棄物処理施設】&#10;一人当たり有形固定資産（償却資産）額"/>
        <xdr:cNvSpPr txBox="1"/>
      </xdr:nvSpPr>
      <xdr:spPr>
        <a:xfrm>
          <a:off x="21043265" y="6498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154940</xdr:rowOff>
    </xdr:from>
    <xdr:ext cx="530225" cy="254635"/>
    <xdr:sp macro="" textlink="">
      <xdr:nvSpPr>
        <xdr:cNvPr id="603" name="n_2aveValue【一般廃棄物処理施設】&#10;一人当たり有形固定資産（償却資産）額"/>
        <xdr:cNvSpPr txBox="1"/>
      </xdr:nvSpPr>
      <xdr:spPr>
        <a:xfrm>
          <a:off x="20166965" y="6498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166370</xdr:rowOff>
    </xdr:from>
    <xdr:ext cx="530225" cy="254635"/>
    <xdr:sp macro="" textlink="">
      <xdr:nvSpPr>
        <xdr:cNvPr id="604" name="n_3aveValue【一般廃棄物処理施設】&#10;一人当たり有形固定資産（償却資産）額"/>
        <xdr:cNvSpPr txBox="1"/>
      </xdr:nvSpPr>
      <xdr:spPr>
        <a:xfrm>
          <a:off x="19277965" y="6510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170180</xdr:rowOff>
    </xdr:from>
    <xdr:ext cx="530225" cy="259080"/>
    <xdr:sp macro="" textlink="">
      <xdr:nvSpPr>
        <xdr:cNvPr id="605" name="n_4aveValue【一般廃棄物処理施設】&#10;一人当たり有形固定資産（償却資産）額"/>
        <xdr:cNvSpPr txBox="1"/>
      </xdr:nvSpPr>
      <xdr:spPr>
        <a:xfrm>
          <a:off x="18388965" y="6856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144780</xdr:rowOff>
    </xdr:from>
    <xdr:ext cx="534670" cy="254635"/>
    <xdr:sp macro="" textlink="">
      <xdr:nvSpPr>
        <xdr:cNvPr id="606" name="n_1mainValue【一般廃棄物処理施設】&#10;一人当たり有形固定資産（償却資産）額"/>
        <xdr:cNvSpPr txBox="1"/>
      </xdr:nvSpPr>
      <xdr:spPr>
        <a:xfrm>
          <a:off x="21043265" y="68313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142240</xdr:rowOff>
    </xdr:from>
    <xdr:ext cx="530225" cy="259080"/>
    <xdr:sp macro="" textlink="">
      <xdr:nvSpPr>
        <xdr:cNvPr id="607" name="n_2mainValue【一般廃棄物処理施設】&#10;一人当たり有形固定資産（償却資産）額"/>
        <xdr:cNvSpPr txBox="1"/>
      </xdr:nvSpPr>
      <xdr:spPr>
        <a:xfrm>
          <a:off x="20166965" y="6828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141605</xdr:rowOff>
    </xdr:from>
    <xdr:ext cx="530225" cy="259080"/>
    <xdr:sp macro="" textlink="">
      <xdr:nvSpPr>
        <xdr:cNvPr id="608" name="n_3mainValue【一般廃棄物処理施設】&#10;一人当たり有形固定資産（償却資産）額"/>
        <xdr:cNvSpPr txBox="1"/>
      </xdr:nvSpPr>
      <xdr:spPr>
        <a:xfrm>
          <a:off x="19277965" y="6828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160020</xdr:rowOff>
    </xdr:from>
    <xdr:ext cx="530225" cy="259080"/>
    <xdr:sp macro="" textlink="">
      <xdr:nvSpPr>
        <xdr:cNvPr id="609" name="n_4mainValue【一般廃棄物処理施設】&#10;一人当たり有形固定資産（償却資産）額"/>
        <xdr:cNvSpPr txBox="1"/>
      </xdr:nvSpPr>
      <xdr:spPr>
        <a:xfrm>
          <a:off x="18388965" y="6503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8" name="テキスト ボックス 617"/>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20" name="テキスト ボックス 619"/>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915" cy="259080"/>
    <xdr:sp macro="" textlink="">
      <xdr:nvSpPr>
        <xdr:cNvPr id="622" name="テキスト ボックス 621"/>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626" name="テキスト ボックス 625"/>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630" name="テキスト ボックス 629"/>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645" cy="259080"/>
    <xdr:sp macro="" textlink="">
      <xdr:nvSpPr>
        <xdr:cNvPr id="632" name="テキスト ボックス 631"/>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107950</xdr:rowOff>
    </xdr:from>
    <xdr:to>
      <xdr:col>85</xdr:col>
      <xdr:colOff>126365</xdr:colOff>
      <xdr:row>63</xdr:row>
      <xdr:rowOff>86360</xdr:rowOff>
    </xdr:to>
    <xdr:cxnSp macro="">
      <xdr:nvCxnSpPr>
        <xdr:cNvPr id="635" name="直線コネクタ 634"/>
        <xdr:cNvCxnSpPr/>
      </xdr:nvCxnSpPr>
      <xdr:spPr>
        <a:xfrm flipV="1">
          <a:off x="16318865" y="953770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90170</xdr:rowOff>
    </xdr:from>
    <xdr:ext cx="405130" cy="259080"/>
    <xdr:sp macro="" textlink="">
      <xdr:nvSpPr>
        <xdr:cNvPr id="636" name="【保健センター・保健所】&#10;有形固定資産減価償却率最小値テキスト"/>
        <xdr:cNvSpPr txBox="1"/>
      </xdr:nvSpPr>
      <xdr:spPr>
        <a:xfrm>
          <a:off x="16357600" y="1089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637" name="直線コネクタ 6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54610</xdr:rowOff>
    </xdr:from>
    <xdr:ext cx="340360" cy="254635"/>
    <xdr:sp macro="" textlink="">
      <xdr:nvSpPr>
        <xdr:cNvPr id="638" name="【保健センター・保健所】&#10;有形固定資産減価償却率最大値テキスト"/>
        <xdr:cNvSpPr txBox="1"/>
      </xdr:nvSpPr>
      <xdr:spPr>
        <a:xfrm>
          <a:off x="16357600" y="93129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107950</xdr:rowOff>
    </xdr:from>
    <xdr:to>
      <xdr:col>86</xdr:col>
      <xdr:colOff>25400</xdr:colOff>
      <xdr:row>55</xdr:row>
      <xdr:rowOff>107950</xdr:rowOff>
    </xdr:to>
    <xdr:cxnSp macro="">
      <xdr:nvCxnSpPr>
        <xdr:cNvPr id="639" name="直線コネクタ 638"/>
        <xdr:cNvCxnSpPr/>
      </xdr:nvCxnSpPr>
      <xdr:spPr>
        <a:xfrm>
          <a:off x="16230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144780</xdr:rowOff>
    </xdr:from>
    <xdr:ext cx="405130" cy="254635"/>
    <xdr:sp macro="" textlink="">
      <xdr:nvSpPr>
        <xdr:cNvPr id="640" name="【保健センター・保健所】&#10;有形固定資産減価償却率平均値テキスト"/>
        <xdr:cNvSpPr txBox="1"/>
      </xdr:nvSpPr>
      <xdr:spPr>
        <a:xfrm>
          <a:off x="16357600" y="102603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135255</xdr:rowOff>
    </xdr:from>
    <xdr:to>
      <xdr:col>81</xdr:col>
      <xdr:colOff>101600</xdr:colOff>
      <xdr:row>60</xdr:row>
      <xdr:rowOff>65405</xdr:rowOff>
    </xdr:to>
    <xdr:sp macro="" textlink="">
      <xdr:nvSpPr>
        <xdr:cNvPr id="642" name="フローチャート: 判断 641"/>
        <xdr:cNvSpPr/>
      </xdr:nvSpPr>
      <xdr:spPr>
        <a:xfrm>
          <a:off x="15430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643" name="フローチャート: 判断 64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644" name="フローチャート: 判断 643"/>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5" name="フローチャート: 判断 6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6" name="テキスト ボックス 645"/>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7" name="テキスト ボックス 646"/>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8" name="テキスト ボックス 647"/>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9" name="テキスト ボックス 648"/>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50" name="テキスト ボックス 649"/>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42545</xdr:rowOff>
    </xdr:to>
    <xdr:sp macro="" textlink="">
      <xdr:nvSpPr>
        <xdr:cNvPr id="651" name="楕円 650"/>
        <xdr:cNvSpPr/>
      </xdr:nvSpPr>
      <xdr:spPr>
        <a:xfrm>
          <a:off x="162687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135255</xdr:rowOff>
    </xdr:from>
    <xdr:ext cx="405130" cy="254635"/>
    <xdr:sp macro="" textlink="">
      <xdr:nvSpPr>
        <xdr:cNvPr id="652" name="【保健センター・保健所】&#10;有形固定資産減価償却率該当値テキスト"/>
        <xdr:cNvSpPr txBox="1"/>
      </xdr:nvSpPr>
      <xdr:spPr>
        <a:xfrm>
          <a:off x="16357600" y="95650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653" name="楕円 652"/>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163195</xdr:rowOff>
    </xdr:to>
    <xdr:cxnSp macro="">
      <xdr:nvCxnSpPr>
        <xdr:cNvPr id="654" name="直線コネクタ 653"/>
        <xdr:cNvCxnSpPr/>
      </xdr:nvCxnSpPr>
      <xdr:spPr>
        <a:xfrm>
          <a:off x="15481300" y="97155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14605</xdr:rowOff>
    </xdr:from>
    <xdr:to>
      <xdr:col>76</xdr:col>
      <xdr:colOff>165100</xdr:colOff>
      <xdr:row>56</xdr:row>
      <xdr:rowOff>116205</xdr:rowOff>
    </xdr:to>
    <xdr:sp macro="" textlink="">
      <xdr:nvSpPr>
        <xdr:cNvPr id="655" name="楕円 654"/>
        <xdr:cNvSpPr/>
      </xdr:nvSpPr>
      <xdr:spPr>
        <a:xfrm>
          <a:off x="14541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65405</xdr:rowOff>
    </xdr:from>
    <xdr:to>
      <xdr:col>81</xdr:col>
      <xdr:colOff>50800</xdr:colOff>
      <xdr:row>56</xdr:row>
      <xdr:rowOff>114300</xdr:rowOff>
    </xdr:to>
    <xdr:cxnSp macro="">
      <xdr:nvCxnSpPr>
        <xdr:cNvPr id="656" name="直線コネクタ 655"/>
        <xdr:cNvCxnSpPr/>
      </xdr:nvCxnSpPr>
      <xdr:spPr>
        <a:xfrm>
          <a:off x="14592300" y="9666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137160</xdr:rowOff>
    </xdr:from>
    <xdr:to>
      <xdr:col>72</xdr:col>
      <xdr:colOff>38100</xdr:colOff>
      <xdr:row>56</xdr:row>
      <xdr:rowOff>67310</xdr:rowOff>
    </xdr:to>
    <xdr:sp macro="" textlink="">
      <xdr:nvSpPr>
        <xdr:cNvPr id="657" name="楕円 656"/>
        <xdr:cNvSpPr/>
      </xdr:nvSpPr>
      <xdr:spPr>
        <a:xfrm>
          <a:off x="13652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16510</xdr:rowOff>
    </xdr:from>
    <xdr:to>
      <xdr:col>76</xdr:col>
      <xdr:colOff>114300</xdr:colOff>
      <xdr:row>56</xdr:row>
      <xdr:rowOff>65405</xdr:rowOff>
    </xdr:to>
    <xdr:cxnSp macro="">
      <xdr:nvCxnSpPr>
        <xdr:cNvPr id="658" name="直線コネクタ 657"/>
        <xdr:cNvCxnSpPr/>
      </xdr:nvCxnSpPr>
      <xdr:spPr>
        <a:xfrm>
          <a:off x="13703300" y="9617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88265</xdr:rowOff>
    </xdr:from>
    <xdr:to>
      <xdr:col>67</xdr:col>
      <xdr:colOff>101600</xdr:colOff>
      <xdr:row>56</xdr:row>
      <xdr:rowOff>18415</xdr:rowOff>
    </xdr:to>
    <xdr:sp macro="" textlink="">
      <xdr:nvSpPr>
        <xdr:cNvPr id="659" name="楕円 658"/>
        <xdr:cNvSpPr/>
      </xdr:nvSpPr>
      <xdr:spPr>
        <a:xfrm>
          <a:off x="12763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139065</xdr:rowOff>
    </xdr:from>
    <xdr:to>
      <xdr:col>71</xdr:col>
      <xdr:colOff>177800</xdr:colOff>
      <xdr:row>56</xdr:row>
      <xdr:rowOff>16510</xdr:rowOff>
    </xdr:to>
    <xdr:cxnSp macro="">
      <xdr:nvCxnSpPr>
        <xdr:cNvPr id="660" name="直線コネクタ 659"/>
        <xdr:cNvCxnSpPr/>
      </xdr:nvCxnSpPr>
      <xdr:spPr>
        <a:xfrm>
          <a:off x="12814300" y="95688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56515</xdr:rowOff>
    </xdr:from>
    <xdr:ext cx="405130" cy="258445"/>
    <xdr:sp macro="" textlink="">
      <xdr:nvSpPr>
        <xdr:cNvPr id="661" name="n_1aveValue【保健センター・保健所】&#10;有形固定資産減価償却率"/>
        <xdr:cNvSpPr txBox="1"/>
      </xdr:nvSpPr>
      <xdr:spPr>
        <a:xfrm>
          <a:off x="15266035" y="10343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20955</xdr:rowOff>
    </xdr:from>
    <xdr:ext cx="400685" cy="254635"/>
    <xdr:sp macro="" textlink="">
      <xdr:nvSpPr>
        <xdr:cNvPr id="662" name="n_2aveValue【保健センター・保健所】&#10;有形固定資産減価償却率"/>
        <xdr:cNvSpPr txBox="1"/>
      </xdr:nvSpPr>
      <xdr:spPr>
        <a:xfrm>
          <a:off x="14389735" y="103079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161290</xdr:rowOff>
    </xdr:from>
    <xdr:ext cx="400685" cy="259080"/>
    <xdr:sp macro="" textlink="">
      <xdr:nvSpPr>
        <xdr:cNvPr id="663" name="n_3aveValue【保健センター・保健所】&#10;有形固定資産減価償却率"/>
        <xdr:cNvSpPr txBox="1"/>
      </xdr:nvSpPr>
      <xdr:spPr>
        <a:xfrm>
          <a:off x="13500735" y="10276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135255</xdr:rowOff>
    </xdr:from>
    <xdr:ext cx="400685" cy="254635"/>
    <xdr:sp macro="" textlink="">
      <xdr:nvSpPr>
        <xdr:cNvPr id="664" name="n_4aveValue【保健センター・保健所】&#10;有形固定資産減価償却率"/>
        <xdr:cNvSpPr txBox="1"/>
      </xdr:nvSpPr>
      <xdr:spPr>
        <a:xfrm>
          <a:off x="12611735" y="102508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10160</xdr:rowOff>
    </xdr:from>
    <xdr:ext cx="405130" cy="259080"/>
    <xdr:sp macro="" textlink="">
      <xdr:nvSpPr>
        <xdr:cNvPr id="665" name="n_1mainValue【保健センター・保健所】&#10;有形固定資産減価償却率"/>
        <xdr:cNvSpPr txBox="1"/>
      </xdr:nvSpPr>
      <xdr:spPr>
        <a:xfrm>
          <a:off x="15266035" y="943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132715</xdr:rowOff>
    </xdr:from>
    <xdr:ext cx="400685" cy="254635"/>
    <xdr:sp macro="" textlink="">
      <xdr:nvSpPr>
        <xdr:cNvPr id="666" name="n_2mainValue【保健センター・保健所】&#10;有形固定資産減価償却率"/>
        <xdr:cNvSpPr txBox="1"/>
      </xdr:nvSpPr>
      <xdr:spPr>
        <a:xfrm>
          <a:off x="14389735" y="9391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54</xdr:row>
      <xdr:rowOff>83820</xdr:rowOff>
    </xdr:from>
    <xdr:ext cx="340360" cy="259080"/>
    <xdr:sp macro="" textlink="">
      <xdr:nvSpPr>
        <xdr:cNvPr id="667" name="n_3mainValue【保健センター・保健所】&#10;有形固定資産減価償却率"/>
        <xdr:cNvSpPr txBox="1"/>
      </xdr:nvSpPr>
      <xdr:spPr>
        <a:xfrm>
          <a:off x="13533120" y="934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54</xdr:row>
      <xdr:rowOff>34925</xdr:rowOff>
    </xdr:from>
    <xdr:ext cx="340360" cy="259080"/>
    <xdr:sp macro="" textlink="">
      <xdr:nvSpPr>
        <xdr:cNvPr id="668" name="n_4mainValue【保健センター・保健所】&#10;有形固定資産減価償却率"/>
        <xdr:cNvSpPr txBox="1"/>
      </xdr:nvSpPr>
      <xdr:spPr>
        <a:xfrm>
          <a:off x="12644120" y="92932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7" name="テキスト ボックス 676"/>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9" name="直線コネクタ 6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680" name="テキスト ボックス 679"/>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1" name="直線コネクタ 6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682" name="テキスト ボックス 681"/>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3" name="直線コネクタ 6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684" name="テキスト ボックス 683"/>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5" name="直線コネクタ 6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686" name="テキスト ボックス 685"/>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7" name="直線コネクタ 6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688" name="テキスト ボックス 687"/>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9" name="直線コネクタ 6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690" name="テキスト ボックス 689"/>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92" name="テキスト ボックス 691"/>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64</xdr:row>
      <xdr:rowOff>65405</xdr:rowOff>
    </xdr:to>
    <xdr:cxnSp macro="">
      <xdr:nvCxnSpPr>
        <xdr:cNvPr id="694" name="直線コネクタ 693"/>
        <xdr:cNvCxnSpPr/>
      </xdr:nvCxnSpPr>
      <xdr:spPr>
        <a:xfrm flipV="1">
          <a:off x="22160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695"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696" name="直線コネクタ 695"/>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4635"/>
    <xdr:sp macro="" textlink="">
      <xdr:nvSpPr>
        <xdr:cNvPr id="697" name="【保健センター・保健所】&#10;一人当たり面積最大値テキスト"/>
        <xdr:cNvSpPr txBox="1"/>
      </xdr:nvSpPr>
      <xdr:spPr>
        <a:xfrm>
          <a:off x="22199600" y="93929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698" name="直線コネクタ 697"/>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699"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700" name="フローチャート: 判断 699"/>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701" name="フローチャート: 判断 700"/>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702" name="フローチャート: 判断 701"/>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153035</xdr:rowOff>
    </xdr:from>
    <xdr:to>
      <xdr:col>102</xdr:col>
      <xdr:colOff>165100</xdr:colOff>
      <xdr:row>62</xdr:row>
      <xdr:rowOff>83185</xdr:rowOff>
    </xdr:to>
    <xdr:sp macro="" textlink="">
      <xdr:nvSpPr>
        <xdr:cNvPr id="703" name="フローチャート: 判断 702"/>
        <xdr:cNvSpPr/>
      </xdr:nvSpPr>
      <xdr:spPr>
        <a:xfrm>
          <a:off x="19494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137160</xdr:rowOff>
    </xdr:from>
    <xdr:to>
      <xdr:col>98</xdr:col>
      <xdr:colOff>38100</xdr:colOff>
      <xdr:row>62</xdr:row>
      <xdr:rowOff>67310</xdr:rowOff>
    </xdr:to>
    <xdr:sp macro="" textlink="">
      <xdr:nvSpPr>
        <xdr:cNvPr id="704" name="フローチャート: 判断 703"/>
        <xdr:cNvSpPr/>
      </xdr:nvSpPr>
      <xdr:spPr>
        <a:xfrm>
          <a:off x="1860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705" name="テキスト ボックス 704"/>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6" name="テキスト ボックス 705"/>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7" name="テキスト ボックス 706"/>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8" name="テキスト ボックス 707"/>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9" name="テキスト ボックス 708"/>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169545</xdr:rowOff>
    </xdr:from>
    <xdr:to>
      <xdr:col>116</xdr:col>
      <xdr:colOff>114300</xdr:colOff>
      <xdr:row>64</xdr:row>
      <xdr:rowOff>99695</xdr:rowOff>
    </xdr:to>
    <xdr:sp macro="" textlink="">
      <xdr:nvSpPr>
        <xdr:cNvPr id="710" name="楕円 709"/>
        <xdr:cNvSpPr/>
      </xdr:nvSpPr>
      <xdr:spPr>
        <a:xfrm>
          <a:off x="221107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84455</xdr:rowOff>
    </xdr:from>
    <xdr:ext cx="469900" cy="259080"/>
    <xdr:sp macro="" textlink="">
      <xdr:nvSpPr>
        <xdr:cNvPr id="711" name="【保健センター・保健所】&#10;一人当たり面積該当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169545</xdr:rowOff>
    </xdr:from>
    <xdr:to>
      <xdr:col>112</xdr:col>
      <xdr:colOff>38100</xdr:colOff>
      <xdr:row>64</xdr:row>
      <xdr:rowOff>99695</xdr:rowOff>
    </xdr:to>
    <xdr:sp macro="" textlink="">
      <xdr:nvSpPr>
        <xdr:cNvPr id="712" name="楕円 711"/>
        <xdr:cNvSpPr/>
      </xdr:nvSpPr>
      <xdr:spPr>
        <a:xfrm>
          <a:off x="21272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48895</xdr:rowOff>
    </xdr:from>
    <xdr:to>
      <xdr:col>116</xdr:col>
      <xdr:colOff>63500</xdr:colOff>
      <xdr:row>64</xdr:row>
      <xdr:rowOff>48895</xdr:rowOff>
    </xdr:to>
    <xdr:cxnSp macro="">
      <xdr:nvCxnSpPr>
        <xdr:cNvPr id="713" name="直線コネクタ 712"/>
        <xdr:cNvCxnSpPr/>
      </xdr:nvCxnSpPr>
      <xdr:spPr>
        <a:xfrm>
          <a:off x="21323300" y="110216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169545</xdr:rowOff>
    </xdr:from>
    <xdr:to>
      <xdr:col>107</xdr:col>
      <xdr:colOff>101600</xdr:colOff>
      <xdr:row>64</xdr:row>
      <xdr:rowOff>99695</xdr:rowOff>
    </xdr:to>
    <xdr:sp macro="" textlink="">
      <xdr:nvSpPr>
        <xdr:cNvPr id="714" name="楕円 713"/>
        <xdr:cNvSpPr/>
      </xdr:nvSpPr>
      <xdr:spPr>
        <a:xfrm>
          <a:off x="20383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48895</xdr:rowOff>
    </xdr:from>
    <xdr:to>
      <xdr:col>111</xdr:col>
      <xdr:colOff>177800</xdr:colOff>
      <xdr:row>64</xdr:row>
      <xdr:rowOff>48895</xdr:rowOff>
    </xdr:to>
    <xdr:cxnSp macro="">
      <xdr:nvCxnSpPr>
        <xdr:cNvPr id="715" name="直線コネクタ 714"/>
        <xdr:cNvCxnSpPr/>
      </xdr:nvCxnSpPr>
      <xdr:spPr>
        <a:xfrm>
          <a:off x="20434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169545</xdr:rowOff>
    </xdr:from>
    <xdr:to>
      <xdr:col>102</xdr:col>
      <xdr:colOff>165100</xdr:colOff>
      <xdr:row>64</xdr:row>
      <xdr:rowOff>99695</xdr:rowOff>
    </xdr:to>
    <xdr:sp macro="" textlink="">
      <xdr:nvSpPr>
        <xdr:cNvPr id="716" name="楕円 715"/>
        <xdr:cNvSpPr/>
      </xdr:nvSpPr>
      <xdr:spPr>
        <a:xfrm>
          <a:off x="19494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48895</xdr:rowOff>
    </xdr:from>
    <xdr:to>
      <xdr:col>107</xdr:col>
      <xdr:colOff>50800</xdr:colOff>
      <xdr:row>64</xdr:row>
      <xdr:rowOff>48895</xdr:rowOff>
    </xdr:to>
    <xdr:cxnSp macro="">
      <xdr:nvCxnSpPr>
        <xdr:cNvPr id="717" name="直線コネクタ 716"/>
        <xdr:cNvCxnSpPr/>
      </xdr:nvCxnSpPr>
      <xdr:spPr>
        <a:xfrm>
          <a:off x="19545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169545</xdr:rowOff>
    </xdr:from>
    <xdr:to>
      <xdr:col>98</xdr:col>
      <xdr:colOff>38100</xdr:colOff>
      <xdr:row>64</xdr:row>
      <xdr:rowOff>99695</xdr:rowOff>
    </xdr:to>
    <xdr:sp macro="" textlink="">
      <xdr:nvSpPr>
        <xdr:cNvPr id="718" name="楕円 717"/>
        <xdr:cNvSpPr/>
      </xdr:nvSpPr>
      <xdr:spPr>
        <a:xfrm>
          <a:off x="18605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48895</xdr:rowOff>
    </xdr:from>
    <xdr:to>
      <xdr:col>102</xdr:col>
      <xdr:colOff>114300</xdr:colOff>
      <xdr:row>64</xdr:row>
      <xdr:rowOff>48895</xdr:rowOff>
    </xdr:to>
    <xdr:cxnSp macro="">
      <xdr:nvCxnSpPr>
        <xdr:cNvPr id="719" name="直線コネクタ 718"/>
        <xdr:cNvCxnSpPr/>
      </xdr:nvCxnSpPr>
      <xdr:spPr>
        <a:xfrm>
          <a:off x="18656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720"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5455" cy="259080"/>
    <xdr:sp macro="" textlink="">
      <xdr:nvSpPr>
        <xdr:cNvPr id="721" name="n_2aveValue【保健センター・保健所】&#10;一人当たり面積"/>
        <xdr:cNvSpPr txBox="1"/>
      </xdr:nvSpPr>
      <xdr:spPr>
        <a:xfrm>
          <a:off x="20199350" y="10370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5455" cy="254635"/>
    <xdr:sp macro="" textlink="">
      <xdr:nvSpPr>
        <xdr:cNvPr id="722" name="n_3aveValue【保健センター・保健所】&#10;一人当たり面積"/>
        <xdr:cNvSpPr txBox="1"/>
      </xdr:nvSpPr>
      <xdr:spPr>
        <a:xfrm>
          <a:off x="19310350" y="103866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83820</xdr:rowOff>
    </xdr:from>
    <xdr:ext cx="465455" cy="259080"/>
    <xdr:sp macro="" textlink="">
      <xdr:nvSpPr>
        <xdr:cNvPr id="723" name="n_4aveValue【保健センター・保健所】&#10;一人当たり面積"/>
        <xdr:cNvSpPr txBox="1"/>
      </xdr:nvSpPr>
      <xdr:spPr>
        <a:xfrm>
          <a:off x="18421350" y="10370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90805</xdr:rowOff>
    </xdr:from>
    <xdr:ext cx="469900" cy="258445"/>
    <xdr:sp macro="" textlink="">
      <xdr:nvSpPr>
        <xdr:cNvPr id="724" name="n_1mainValue【保健センター・保健所】&#10;一人当たり面積"/>
        <xdr:cNvSpPr txBox="1"/>
      </xdr:nvSpPr>
      <xdr:spPr>
        <a:xfrm>
          <a:off x="2107565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90805</xdr:rowOff>
    </xdr:from>
    <xdr:ext cx="465455" cy="258445"/>
    <xdr:sp macro="" textlink="">
      <xdr:nvSpPr>
        <xdr:cNvPr id="725" name="n_2mainValue【保健センター・保健所】&#10;一人当たり面積"/>
        <xdr:cNvSpPr txBox="1"/>
      </xdr:nvSpPr>
      <xdr:spPr>
        <a:xfrm>
          <a:off x="20199350" y="11063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90805</xdr:rowOff>
    </xdr:from>
    <xdr:ext cx="465455" cy="258445"/>
    <xdr:sp macro="" textlink="">
      <xdr:nvSpPr>
        <xdr:cNvPr id="726" name="n_3mainValue【保健センター・保健所】&#10;一人当たり面積"/>
        <xdr:cNvSpPr txBox="1"/>
      </xdr:nvSpPr>
      <xdr:spPr>
        <a:xfrm>
          <a:off x="19310350" y="11063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90805</xdr:rowOff>
    </xdr:from>
    <xdr:ext cx="465455" cy="258445"/>
    <xdr:sp macro="" textlink="">
      <xdr:nvSpPr>
        <xdr:cNvPr id="727" name="n_4mainValue【保健センター・保健所】&#10;一人当たり面積"/>
        <xdr:cNvSpPr txBox="1"/>
      </xdr:nvSpPr>
      <xdr:spPr>
        <a:xfrm>
          <a:off x="18421350" y="11063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36" name="テキスト ボックス 73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8" name="テキスト ボックス 737"/>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40" name="テキスト ボックス 739"/>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2" name="テキスト ボックス 7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4" name="テキスト ボックス 7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46" name="テキスト ボックス 745"/>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8" name="テキスト ボックス 7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50" name="テキスト ボックス 749"/>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40640</xdr:rowOff>
    </xdr:from>
    <xdr:to>
      <xdr:col>85</xdr:col>
      <xdr:colOff>126365</xdr:colOff>
      <xdr:row>86</xdr:row>
      <xdr:rowOff>3810</xdr:rowOff>
    </xdr:to>
    <xdr:cxnSp macro="">
      <xdr:nvCxnSpPr>
        <xdr:cNvPr id="752" name="直線コネクタ 751"/>
        <xdr:cNvCxnSpPr/>
      </xdr:nvCxnSpPr>
      <xdr:spPr>
        <a:xfrm flipV="1">
          <a:off x="16318865" y="1324229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xdr:rowOff>
    </xdr:from>
    <xdr:ext cx="405130" cy="254635"/>
    <xdr:sp macro="" textlink="">
      <xdr:nvSpPr>
        <xdr:cNvPr id="753" name="【消防施設】&#10;有形固定資産減価償却率最小値テキスト"/>
        <xdr:cNvSpPr txBox="1"/>
      </xdr:nvSpPr>
      <xdr:spPr>
        <a:xfrm>
          <a:off x="16357600" y="147523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754" name="直線コネクタ 753"/>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158115</xdr:rowOff>
    </xdr:from>
    <xdr:ext cx="405130" cy="254635"/>
    <xdr:sp macro="" textlink="">
      <xdr:nvSpPr>
        <xdr:cNvPr id="755" name="【消防施設】&#10;有形固定資産減価償却率最大値テキスト"/>
        <xdr:cNvSpPr txBox="1"/>
      </xdr:nvSpPr>
      <xdr:spPr>
        <a:xfrm>
          <a:off x="16357600" y="130168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40640</xdr:rowOff>
    </xdr:from>
    <xdr:to>
      <xdr:col>86</xdr:col>
      <xdr:colOff>25400</xdr:colOff>
      <xdr:row>77</xdr:row>
      <xdr:rowOff>40640</xdr:rowOff>
    </xdr:to>
    <xdr:cxnSp macro="">
      <xdr:nvCxnSpPr>
        <xdr:cNvPr id="756" name="直線コネクタ 755"/>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149225</xdr:rowOff>
    </xdr:from>
    <xdr:ext cx="405130" cy="259080"/>
    <xdr:sp macro="" textlink="">
      <xdr:nvSpPr>
        <xdr:cNvPr id="757" name="【消防施設】&#10;有形固定資産減価償却率平均値テキスト"/>
        <xdr:cNvSpPr txBox="1"/>
      </xdr:nvSpPr>
      <xdr:spPr>
        <a:xfrm>
          <a:off x="16357600" y="1386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126365</xdr:rowOff>
    </xdr:from>
    <xdr:to>
      <xdr:col>85</xdr:col>
      <xdr:colOff>177800</xdr:colOff>
      <xdr:row>82</xdr:row>
      <xdr:rowOff>56515</xdr:rowOff>
    </xdr:to>
    <xdr:sp macro="" textlink="">
      <xdr:nvSpPr>
        <xdr:cNvPr id="758" name="フローチャート: 判断 757"/>
        <xdr:cNvSpPr/>
      </xdr:nvSpPr>
      <xdr:spPr>
        <a:xfrm>
          <a:off x="16268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761" name="フローチャート: 判断 760"/>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21590</xdr:rowOff>
    </xdr:from>
    <xdr:to>
      <xdr:col>67</xdr:col>
      <xdr:colOff>101600</xdr:colOff>
      <xdr:row>81</xdr:row>
      <xdr:rowOff>123190</xdr:rowOff>
    </xdr:to>
    <xdr:sp macro="" textlink="">
      <xdr:nvSpPr>
        <xdr:cNvPr id="762" name="フローチャート: 判断 761"/>
        <xdr:cNvSpPr/>
      </xdr:nvSpPr>
      <xdr:spPr>
        <a:xfrm>
          <a:off x="12763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4" name="テキスト ボックス 7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7" name="テキスト ボックス 7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50165</xdr:rowOff>
    </xdr:from>
    <xdr:to>
      <xdr:col>85</xdr:col>
      <xdr:colOff>177800</xdr:colOff>
      <xdr:row>82</xdr:row>
      <xdr:rowOff>151765</xdr:rowOff>
    </xdr:to>
    <xdr:sp macro="" textlink="">
      <xdr:nvSpPr>
        <xdr:cNvPr id="768" name="楕円 767"/>
        <xdr:cNvSpPr/>
      </xdr:nvSpPr>
      <xdr:spPr>
        <a:xfrm>
          <a:off x="162687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29210</xdr:rowOff>
    </xdr:from>
    <xdr:ext cx="405130" cy="254635"/>
    <xdr:sp macro="" textlink="">
      <xdr:nvSpPr>
        <xdr:cNvPr id="769" name="【消防施設】&#10;有形固定資産減価償却率該当値テキスト"/>
        <xdr:cNvSpPr txBox="1"/>
      </xdr:nvSpPr>
      <xdr:spPr>
        <a:xfrm>
          <a:off x="16357600" y="14088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53975</xdr:rowOff>
    </xdr:from>
    <xdr:to>
      <xdr:col>81</xdr:col>
      <xdr:colOff>101600</xdr:colOff>
      <xdr:row>82</xdr:row>
      <xdr:rowOff>155575</xdr:rowOff>
    </xdr:to>
    <xdr:sp macro="" textlink="">
      <xdr:nvSpPr>
        <xdr:cNvPr id="770" name="楕円 769"/>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100965</xdr:rowOff>
    </xdr:from>
    <xdr:to>
      <xdr:col>85</xdr:col>
      <xdr:colOff>127000</xdr:colOff>
      <xdr:row>82</xdr:row>
      <xdr:rowOff>104775</xdr:rowOff>
    </xdr:to>
    <xdr:cxnSp macro="">
      <xdr:nvCxnSpPr>
        <xdr:cNvPr id="771" name="直線コネクタ 770"/>
        <xdr:cNvCxnSpPr/>
      </xdr:nvCxnSpPr>
      <xdr:spPr>
        <a:xfrm flipV="1">
          <a:off x="15481300" y="141598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69215</xdr:rowOff>
    </xdr:from>
    <xdr:to>
      <xdr:col>76</xdr:col>
      <xdr:colOff>165100</xdr:colOff>
      <xdr:row>82</xdr:row>
      <xdr:rowOff>170815</xdr:rowOff>
    </xdr:to>
    <xdr:sp macro="" textlink="">
      <xdr:nvSpPr>
        <xdr:cNvPr id="772" name="楕円 771"/>
        <xdr:cNvSpPr/>
      </xdr:nvSpPr>
      <xdr:spPr>
        <a:xfrm>
          <a:off x="14541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120650</xdr:rowOff>
    </xdr:to>
    <xdr:cxnSp macro="">
      <xdr:nvCxnSpPr>
        <xdr:cNvPr id="773" name="直線コネクタ 772"/>
        <xdr:cNvCxnSpPr/>
      </xdr:nvCxnSpPr>
      <xdr:spPr>
        <a:xfrm flipV="1">
          <a:off x="14592300" y="141636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86360</xdr:rowOff>
    </xdr:from>
    <xdr:to>
      <xdr:col>72</xdr:col>
      <xdr:colOff>38100</xdr:colOff>
      <xdr:row>83</xdr:row>
      <xdr:rowOff>16510</xdr:rowOff>
    </xdr:to>
    <xdr:sp macro="" textlink="">
      <xdr:nvSpPr>
        <xdr:cNvPr id="774" name="楕円 773"/>
        <xdr:cNvSpPr/>
      </xdr:nvSpPr>
      <xdr:spPr>
        <a:xfrm>
          <a:off x="13652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137160</xdr:rowOff>
    </xdr:to>
    <xdr:cxnSp macro="">
      <xdr:nvCxnSpPr>
        <xdr:cNvPr id="775" name="直線コネクタ 774"/>
        <xdr:cNvCxnSpPr/>
      </xdr:nvCxnSpPr>
      <xdr:spPr>
        <a:xfrm flipV="1">
          <a:off x="137033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40640</xdr:rowOff>
    </xdr:from>
    <xdr:to>
      <xdr:col>67</xdr:col>
      <xdr:colOff>101600</xdr:colOff>
      <xdr:row>82</xdr:row>
      <xdr:rowOff>142240</xdr:rowOff>
    </xdr:to>
    <xdr:sp macro="" textlink="">
      <xdr:nvSpPr>
        <xdr:cNvPr id="776" name="楕円 775"/>
        <xdr:cNvSpPr/>
      </xdr:nvSpPr>
      <xdr:spPr>
        <a:xfrm>
          <a:off x="12763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91440</xdr:rowOff>
    </xdr:from>
    <xdr:to>
      <xdr:col>71</xdr:col>
      <xdr:colOff>177800</xdr:colOff>
      <xdr:row>82</xdr:row>
      <xdr:rowOff>137160</xdr:rowOff>
    </xdr:to>
    <xdr:cxnSp macro="">
      <xdr:nvCxnSpPr>
        <xdr:cNvPr id="777" name="直線コネクタ 776"/>
        <xdr:cNvCxnSpPr/>
      </xdr:nvCxnSpPr>
      <xdr:spPr>
        <a:xfrm>
          <a:off x="12814300" y="14150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38735</xdr:rowOff>
    </xdr:from>
    <xdr:ext cx="405130" cy="259080"/>
    <xdr:sp macro="" textlink="">
      <xdr:nvSpPr>
        <xdr:cNvPr id="778" name="n_1aveValue【消防施設】&#10;有形固定資産減価償却率"/>
        <xdr:cNvSpPr txBox="1"/>
      </xdr:nvSpPr>
      <xdr:spPr>
        <a:xfrm>
          <a:off x="15266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170180</xdr:rowOff>
    </xdr:from>
    <xdr:ext cx="400685" cy="259080"/>
    <xdr:sp macro="" textlink="">
      <xdr:nvSpPr>
        <xdr:cNvPr id="779" name="n_2aveValue【消防施設】&#10;有形固定資産減価償却率"/>
        <xdr:cNvSpPr txBox="1"/>
      </xdr:nvSpPr>
      <xdr:spPr>
        <a:xfrm>
          <a:off x="14389735" y="13714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4445</xdr:rowOff>
    </xdr:from>
    <xdr:ext cx="400685" cy="259080"/>
    <xdr:sp macro="" textlink="">
      <xdr:nvSpPr>
        <xdr:cNvPr id="780" name="n_3aveValue【消防施設】&#10;有形固定資産減価償却率"/>
        <xdr:cNvSpPr txBox="1"/>
      </xdr:nvSpPr>
      <xdr:spPr>
        <a:xfrm>
          <a:off x="13500735" y="13720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139700</xdr:rowOff>
    </xdr:from>
    <xdr:ext cx="400685" cy="259080"/>
    <xdr:sp macro="" textlink="">
      <xdr:nvSpPr>
        <xdr:cNvPr id="781" name="n_4aveValue【消防施設】&#10;有形固定資産減価償却率"/>
        <xdr:cNvSpPr txBox="1"/>
      </xdr:nvSpPr>
      <xdr:spPr>
        <a:xfrm>
          <a:off x="12611735" y="13684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146685</xdr:rowOff>
    </xdr:from>
    <xdr:ext cx="405130" cy="254635"/>
    <xdr:sp macro="" textlink="">
      <xdr:nvSpPr>
        <xdr:cNvPr id="782" name="n_1mainValue【消防施設】&#10;有形固定資産減価償却率"/>
        <xdr:cNvSpPr txBox="1"/>
      </xdr:nvSpPr>
      <xdr:spPr>
        <a:xfrm>
          <a:off x="15266035" y="142055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161925</xdr:rowOff>
    </xdr:from>
    <xdr:ext cx="400685" cy="259080"/>
    <xdr:sp macro="" textlink="">
      <xdr:nvSpPr>
        <xdr:cNvPr id="783" name="n_2mainValue【消防施設】&#10;有形固定資産減価償却率"/>
        <xdr:cNvSpPr txBox="1"/>
      </xdr:nvSpPr>
      <xdr:spPr>
        <a:xfrm>
          <a:off x="14389735" y="142208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7620</xdr:rowOff>
    </xdr:from>
    <xdr:ext cx="400685" cy="254635"/>
    <xdr:sp macro="" textlink="">
      <xdr:nvSpPr>
        <xdr:cNvPr id="784" name="n_3mainValue【消防施設】&#10;有形固定資産減価償却率"/>
        <xdr:cNvSpPr txBox="1"/>
      </xdr:nvSpPr>
      <xdr:spPr>
        <a:xfrm>
          <a:off x="13500735" y="142379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133350</xdr:rowOff>
    </xdr:from>
    <xdr:ext cx="400685" cy="254635"/>
    <xdr:sp macro="" textlink="">
      <xdr:nvSpPr>
        <xdr:cNvPr id="785" name="n_4mainValue【消防施設】&#10;有形固定資産減価償却率"/>
        <xdr:cNvSpPr txBox="1"/>
      </xdr:nvSpPr>
      <xdr:spPr>
        <a:xfrm>
          <a:off x="12611735" y="14192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94" name="テキスト ボックス 793"/>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797" name="テキスト ボックス 796"/>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799" name="テキスト ボックス 798"/>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801" name="テキスト ボックス 800"/>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803" name="テキスト ボックス 802"/>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805" name="テキスト ボックス 804"/>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7" name="テキスト ボックス 806"/>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87630</xdr:rowOff>
    </xdr:from>
    <xdr:to>
      <xdr:col>116</xdr:col>
      <xdr:colOff>62865</xdr:colOff>
      <xdr:row>86</xdr:row>
      <xdr:rowOff>102870</xdr:rowOff>
    </xdr:to>
    <xdr:cxnSp macro="">
      <xdr:nvCxnSpPr>
        <xdr:cNvPr id="809" name="直線コネクタ 808"/>
        <xdr:cNvCxnSpPr/>
      </xdr:nvCxnSpPr>
      <xdr:spPr>
        <a:xfrm flipV="1">
          <a:off x="22160865" y="132892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10"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34290</xdr:rowOff>
    </xdr:from>
    <xdr:ext cx="469900" cy="259080"/>
    <xdr:sp macro="" textlink="">
      <xdr:nvSpPr>
        <xdr:cNvPr id="812" name="【消防施設】&#10;一人当たり面積最大値テキスト"/>
        <xdr:cNvSpPr txBox="1"/>
      </xdr:nvSpPr>
      <xdr:spPr>
        <a:xfrm>
          <a:off x="22199600" y="1306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4635"/>
    <xdr:sp macro="" textlink="">
      <xdr:nvSpPr>
        <xdr:cNvPr id="814" name="【消防施設】&#10;一人当たり面積平均値テキスト"/>
        <xdr:cNvSpPr txBox="1"/>
      </xdr:nvSpPr>
      <xdr:spPr>
        <a:xfrm>
          <a:off x="22199600" y="143967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15" name="フローチャート: 判断 814"/>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817" name="フローチャート: 判断 816"/>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0" name="テキスト ボックス 8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1" name="テキスト ボックス 8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2" name="テキスト ボックス 8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3" name="テキスト ボックス 8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4" name="テキスト ボックス 8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25" name="楕円 824"/>
        <xdr:cNvSpPr/>
      </xdr:nvSpPr>
      <xdr:spPr>
        <a:xfrm>
          <a:off x="221107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121920</xdr:rowOff>
    </xdr:from>
    <xdr:ext cx="469900" cy="254635"/>
    <xdr:sp macro="" textlink="">
      <xdr:nvSpPr>
        <xdr:cNvPr id="826" name="【消防施設】&#10;一人当たり面積該当値テキスト"/>
        <xdr:cNvSpPr txBox="1"/>
      </xdr:nvSpPr>
      <xdr:spPr>
        <a:xfrm>
          <a:off x="22199600" y="14523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143510</xdr:rowOff>
    </xdr:from>
    <xdr:to>
      <xdr:col>112</xdr:col>
      <xdr:colOff>38100</xdr:colOff>
      <xdr:row>85</xdr:row>
      <xdr:rowOff>73660</xdr:rowOff>
    </xdr:to>
    <xdr:sp macro="" textlink="">
      <xdr:nvSpPr>
        <xdr:cNvPr id="827" name="楕円 826"/>
        <xdr:cNvSpPr/>
      </xdr:nvSpPr>
      <xdr:spPr>
        <a:xfrm>
          <a:off x="21272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22860</xdr:rowOff>
    </xdr:from>
    <xdr:to>
      <xdr:col>116</xdr:col>
      <xdr:colOff>63500</xdr:colOff>
      <xdr:row>85</xdr:row>
      <xdr:rowOff>22860</xdr:rowOff>
    </xdr:to>
    <xdr:cxnSp macro="">
      <xdr:nvCxnSpPr>
        <xdr:cNvPr id="828" name="直線コネクタ 827"/>
        <xdr:cNvCxnSpPr/>
      </xdr:nvCxnSpPr>
      <xdr:spPr>
        <a:xfrm>
          <a:off x="21323300" y="14596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143510</xdr:rowOff>
    </xdr:from>
    <xdr:to>
      <xdr:col>107</xdr:col>
      <xdr:colOff>101600</xdr:colOff>
      <xdr:row>85</xdr:row>
      <xdr:rowOff>73660</xdr:rowOff>
    </xdr:to>
    <xdr:sp macro="" textlink="">
      <xdr:nvSpPr>
        <xdr:cNvPr id="829" name="楕円 828"/>
        <xdr:cNvSpPr/>
      </xdr:nvSpPr>
      <xdr:spPr>
        <a:xfrm>
          <a:off x="20383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22860</xdr:rowOff>
    </xdr:from>
    <xdr:to>
      <xdr:col>111</xdr:col>
      <xdr:colOff>177800</xdr:colOff>
      <xdr:row>85</xdr:row>
      <xdr:rowOff>22860</xdr:rowOff>
    </xdr:to>
    <xdr:cxnSp macro="">
      <xdr:nvCxnSpPr>
        <xdr:cNvPr id="830" name="直線コネクタ 829"/>
        <xdr:cNvCxnSpPr/>
      </xdr:nvCxnSpPr>
      <xdr:spPr>
        <a:xfrm>
          <a:off x="20434300" y="1459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31" name="楕円 830"/>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22860</xdr:rowOff>
    </xdr:from>
    <xdr:to>
      <xdr:col>107</xdr:col>
      <xdr:colOff>50800</xdr:colOff>
      <xdr:row>85</xdr:row>
      <xdr:rowOff>106680</xdr:rowOff>
    </xdr:to>
    <xdr:cxnSp macro="">
      <xdr:nvCxnSpPr>
        <xdr:cNvPr id="832" name="直線コネクタ 831"/>
        <xdr:cNvCxnSpPr/>
      </xdr:nvCxnSpPr>
      <xdr:spPr>
        <a:xfrm flipV="1">
          <a:off x="19545300" y="145961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33" name="楕円 832"/>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102870</xdr:rowOff>
    </xdr:from>
    <xdr:to>
      <xdr:col>102</xdr:col>
      <xdr:colOff>114300</xdr:colOff>
      <xdr:row>85</xdr:row>
      <xdr:rowOff>106680</xdr:rowOff>
    </xdr:to>
    <xdr:cxnSp macro="">
      <xdr:nvCxnSpPr>
        <xdr:cNvPr id="834" name="直線コネクタ 833"/>
        <xdr:cNvCxnSpPr/>
      </xdr:nvCxnSpPr>
      <xdr:spPr>
        <a:xfrm>
          <a:off x="18656300" y="1467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80010</xdr:rowOff>
    </xdr:from>
    <xdr:ext cx="469900" cy="259080"/>
    <xdr:sp macro="" textlink="">
      <xdr:nvSpPr>
        <xdr:cNvPr id="835" name="n_1aveValue【消防施設】&#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102870</xdr:rowOff>
    </xdr:from>
    <xdr:ext cx="465455" cy="259080"/>
    <xdr:sp macro="" textlink="">
      <xdr:nvSpPr>
        <xdr:cNvPr id="836" name="n_2aveValue【消防施設】&#10;一人当たり面積"/>
        <xdr:cNvSpPr txBox="1"/>
      </xdr:nvSpPr>
      <xdr:spPr>
        <a:xfrm>
          <a:off x="20199350" y="14676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132080</xdr:rowOff>
    </xdr:from>
    <xdr:ext cx="465455" cy="254635"/>
    <xdr:sp macro="" textlink="">
      <xdr:nvSpPr>
        <xdr:cNvPr id="837" name="n_3aveValue【消防施設】&#10;一人当たり面積"/>
        <xdr:cNvSpPr txBox="1"/>
      </xdr:nvSpPr>
      <xdr:spPr>
        <a:xfrm>
          <a:off x="19310350" y="14362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132080</xdr:rowOff>
    </xdr:from>
    <xdr:ext cx="465455" cy="254635"/>
    <xdr:sp macro="" textlink="">
      <xdr:nvSpPr>
        <xdr:cNvPr id="838" name="n_4aveValue【消防施設】&#10;一人当たり面積"/>
        <xdr:cNvSpPr txBox="1"/>
      </xdr:nvSpPr>
      <xdr:spPr>
        <a:xfrm>
          <a:off x="18421350" y="14362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90170</xdr:rowOff>
    </xdr:from>
    <xdr:ext cx="469900" cy="259080"/>
    <xdr:sp macro="" textlink="">
      <xdr:nvSpPr>
        <xdr:cNvPr id="839" name="n_1main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90170</xdr:rowOff>
    </xdr:from>
    <xdr:ext cx="465455" cy="259080"/>
    <xdr:sp macro="" textlink="">
      <xdr:nvSpPr>
        <xdr:cNvPr id="840" name="n_2mainValue【消防施設】&#10;一人当たり面積"/>
        <xdr:cNvSpPr txBox="1"/>
      </xdr:nvSpPr>
      <xdr:spPr>
        <a:xfrm>
          <a:off x="20199350" y="14320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148590</xdr:rowOff>
    </xdr:from>
    <xdr:ext cx="465455" cy="259080"/>
    <xdr:sp macro="" textlink="">
      <xdr:nvSpPr>
        <xdr:cNvPr id="841" name="n_3mainValue【消防施設】&#10;一人当たり面積"/>
        <xdr:cNvSpPr txBox="1"/>
      </xdr:nvSpPr>
      <xdr:spPr>
        <a:xfrm>
          <a:off x="19310350" y="14721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144780</xdr:rowOff>
    </xdr:from>
    <xdr:ext cx="465455" cy="254635"/>
    <xdr:sp macro="" textlink="">
      <xdr:nvSpPr>
        <xdr:cNvPr id="842" name="n_4mainValue【消防施設】&#10;一人当たり面積"/>
        <xdr:cNvSpPr txBox="1"/>
      </xdr:nvSpPr>
      <xdr:spPr>
        <a:xfrm>
          <a:off x="18421350" y="147180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51" name="テキスト ボックス 850"/>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53" name="テキスト ボックス 852"/>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4" name="直線コネクタ 8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55" name="テキスト ボックス 854"/>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6" name="直線コネクタ 8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7" name="テキスト ボックス 8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8" name="直線コネクタ 8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9" name="テキスト ボックス 858"/>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0" name="直線コネクタ 8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1" name="テキスト ボックス 8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2" name="直線コネクタ 8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3" name="テキスト ボックス 8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4" name="直線コネクタ 8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65" name="テキスト ボックス 864"/>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868" name="直線コネクタ 867"/>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9"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70" name="直線コネクタ 86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4635"/>
    <xdr:sp macro="" textlink="">
      <xdr:nvSpPr>
        <xdr:cNvPr id="871" name="【庁舎】&#10;有形固定資産減価償却率最大値テキスト"/>
        <xdr:cNvSpPr txBox="1"/>
      </xdr:nvSpPr>
      <xdr:spPr>
        <a:xfrm>
          <a:off x="16357600" y="169602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872" name="直線コネクタ 871"/>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31750</xdr:rowOff>
    </xdr:from>
    <xdr:ext cx="405130" cy="254635"/>
    <xdr:sp macro="" textlink="">
      <xdr:nvSpPr>
        <xdr:cNvPr id="873" name="【庁舎】&#10;有形固定資産減価償却率平均値テキスト"/>
        <xdr:cNvSpPr txBox="1"/>
      </xdr:nvSpPr>
      <xdr:spPr>
        <a:xfrm>
          <a:off x="16357600" y="178625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874" name="フローチャート: 判断 873"/>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29210</xdr:rowOff>
    </xdr:from>
    <xdr:to>
      <xdr:col>81</xdr:col>
      <xdr:colOff>101600</xdr:colOff>
      <xdr:row>104</xdr:row>
      <xdr:rowOff>130175</xdr:rowOff>
    </xdr:to>
    <xdr:sp macro="" textlink="">
      <xdr:nvSpPr>
        <xdr:cNvPr id="875" name="フローチャート: 判断 874"/>
        <xdr:cNvSpPr/>
      </xdr:nvSpPr>
      <xdr:spPr>
        <a:xfrm>
          <a:off x="15430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6" name="フローチャート: 判断 875"/>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877" name="フローチャート: 判断 876"/>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9" name="テキスト ボックス 8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0" name="テキスト ボックス 8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1" name="テキスト ボックス 8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2" name="テキスト ボックス 8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3" name="テキスト ボックス 8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50165</xdr:rowOff>
    </xdr:from>
    <xdr:to>
      <xdr:col>85</xdr:col>
      <xdr:colOff>177800</xdr:colOff>
      <xdr:row>104</xdr:row>
      <xdr:rowOff>151765</xdr:rowOff>
    </xdr:to>
    <xdr:sp macro="" textlink="">
      <xdr:nvSpPr>
        <xdr:cNvPr id="884" name="楕円 883"/>
        <xdr:cNvSpPr/>
      </xdr:nvSpPr>
      <xdr:spPr>
        <a:xfrm>
          <a:off x="162687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73025</xdr:rowOff>
    </xdr:from>
    <xdr:ext cx="405130" cy="259080"/>
    <xdr:sp macro="" textlink="">
      <xdr:nvSpPr>
        <xdr:cNvPr id="885" name="【庁舎】&#10;有形固定資産減価償却率該当値テキスト"/>
        <xdr:cNvSpPr txBox="1"/>
      </xdr:nvSpPr>
      <xdr:spPr>
        <a:xfrm>
          <a:off x="16357600" y="1773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19050</xdr:rowOff>
    </xdr:from>
    <xdr:to>
      <xdr:col>81</xdr:col>
      <xdr:colOff>101600</xdr:colOff>
      <xdr:row>104</xdr:row>
      <xdr:rowOff>120650</xdr:rowOff>
    </xdr:to>
    <xdr:sp macro="" textlink="">
      <xdr:nvSpPr>
        <xdr:cNvPr id="886" name="楕円 885"/>
        <xdr:cNvSpPr/>
      </xdr:nvSpPr>
      <xdr:spPr>
        <a:xfrm>
          <a:off x="15430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69850</xdr:rowOff>
    </xdr:from>
    <xdr:to>
      <xdr:col>85</xdr:col>
      <xdr:colOff>127000</xdr:colOff>
      <xdr:row>104</xdr:row>
      <xdr:rowOff>100965</xdr:rowOff>
    </xdr:to>
    <xdr:cxnSp macro="">
      <xdr:nvCxnSpPr>
        <xdr:cNvPr id="887" name="直線コネクタ 886"/>
        <xdr:cNvCxnSpPr/>
      </xdr:nvCxnSpPr>
      <xdr:spPr>
        <a:xfrm>
          <a:off x="15481300" y="179006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20320</xdr:rowOff>
    </xdr:from>
    <xdr:to>
      <xdr:col>76</xdr:col>
      <xdr:colOff>165100</xdr:colOff>
      <xdr:row>104</xdr:row>
      <xdr:rowOff>121920</xdr:rowOff>
    </xdr:to>
    <xdr:sp macro="" textlink="">
      <xdr:nvSpPr>
        <xdr:cNvPr id="888" name="楕円 887"/>
        <xdr:cNvSpPr/>
      </xdr:nvSpPr>
      <xdr:spPr>
        <a:xfrm>
          <a:off x="14541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69850</xdr:rowOff>
    </xdr:from>
    <xdr:to>
      <xdr:col>81</xdr:col>
      <xdr:colOff>50800</xdr:colOff>
      <xdr:row>104</xdr:row>
      <xdr:rowOff>71120</xdr:rowOff>
    </xdr:to>
    <xdr:cxnSp macro="">
      <xdr:nvCxnSpPr>
        <xdr:cNvPr id="889" name="直線コネクタ 888"/>
        <xdr:cNvCxnSpPr/>
      </xdr:nvCxnSpPr>
      <xdr:spPr>
        <a:xfrm flipV="1">
          <a:off x="14592300" y="17900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156210</xdr:rowOff>
    </xdr:from>
    <xdr:to>
      <xdr:col>72</xdr:col>
      <xdr:colOff>38100</xdr:colOff>
      <xdr:row>104</xdr:row>
      <xdr:rowOff>86360</xdr:rowOff>
    </xdr:to>
    <xdr:sp macro="" textlink="">
      <xdr:nvSpPr>
        <xdr:cNvPr id="890" name="楕円 889"/>
        <xdr:cNvSpPr/>
      </xdr:nvSpPr>
      <xdr:spPr>
        <a:xfrm>
          <a:off x="1365250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35560</xdr:rowOff>
    </xdr:from>
    <xdr:to>
      <xdr:col>76</xdr:col>
      <xdr:colOff>114300</xdr:colOff>
      <xdr:row>104</xdr:row>
      <xdr:rowOff>71120</xdr:rowOff>
    </xdr:to>
    <xdr:cxnSp macro="">
      <xdr:nvCxnSpPr>
        <xdr:cNvPr id="891" name="直線コネクタ 890"/>
        <xdr:cNvCxnSpPr/>
      </xdr:nvCxnSpPr>
      <xdr:spPr>
        <a:xfrm>
          <a:off x="13703300" y="17866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114935</xdr:rowOff>
    </xdr:from>
    <xdr:to>
      <xdr:col>67</xdr:col>
      <xdr:colOff>101600</xdr:colOff>
      <xdr:row>104</xdr:row>
      <xdr:rowOff>45085</xdr:rowOff>
    </xdr:to>
    <xdr:sp macro="" textlink="">
      <xdr:nvSpPr>
        <xdr:cNvPr id="892" name="楕円 891"/>
        <xdr:cNvSpPr/>
      </xdr:nvSpPr>
      <xdr:spPr>
        <a:xfrm>
          <a:off x="12763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166370</xdr:rowOff>
    </xdr:from>
    <xdr:to>
      <xdr:col>71</xdr:col>
      <xdr:colOff>177800</xdr:colOff>
      <xdr:row>104</xdr:row>
      <xdr:rowOff>35560</xdr:rowOff>
    </xdr:to>
    <xdr:cxnSp macro="">
      <xdr:nvCxnSpPr>
        <xdr:cNvPr id="893" name="直線コネクタ 892"/>
        <xdr:cNvCxnSpPr/>
      </xdr:nvCxnSpPr>
      <xdr:spPr>
        <a:xfrm>
          <a:off x="12814300" y="17825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121285</xdr:rowOff>
    </xdr:from>
    <xdr:ext cx="405130" cy="254635"/>
    <xdr:sp macro="" textlink="">
      <xdr:nvSpPr>
        <xdr:cNvPr id="894" name="n_1aveValue【庁舎】&#10;有形固定資産減価償却率"/>
        <xdr:cNvSpPr txBox="1"/>
      </xdr:nvSpPr>
      <xdr:spPr>
        <a:xfrm>
          <a:off x="15266035" y="179520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122555</xdr:rowOff>
    </xdr:from>
    <xdr:ext cx="400685" cy="254635"/>
    <xdr:sp macro="" textlink="">
      <xdr:nvSpPr>
        <xdr:cNvPr id="895" name="n_2aveValue【庁舎】&#10;有形固定資産減価償却率"/>
        <xdr:cNvSpPr txBox="1"/>
      </xdr:nvSpPr>
      <xdr:spPr>
        <a:xfrm>
          <a:off x="14389735" y="17610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81280</xdr:rowOff>
    </xdr:from>
    <xdr:ext cx="400685" cy="259080"/>
    <xdr:sp macro="" textlink="">
      <xdr:nvSpPr>
        <xdr:cNvPr id="896" name="n_3aveValue【庁舎】&#10;有形固定資産減価償却率"/>
        <xdr:cNvSpPr txBox="1"/>
      </xdr:nvSpPr>
      <xdr:spPr>
        <a:xfrm>
          <a:off x="13500735" y="17569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72390</xdr:rowOff>
    </xdr:from>
    <xdr:ext cx="400685" cy="259080"/>
    <xdr:sp macro="" textlink="">
      <xdr:nvSpPr>
        <xdr:cNvPr id="897" name="n_4aveValue【庁舎】&#10;有形固定資産減価償却率"/>
        <xdr:cNvSpPr txBox="1"/>
      </xdr:nvSpPr>
      <xdr:spPr>
        <a:xfrm>
          <a:off x="12611735" y="17903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137160</xdr:rowOff>
    </xdr:from>
    <xdr:ext cx="405130" cy="259080"/>
    <xdr:sp macro="" textlink="">
      <xdr:nvSpPr>
        <xdr:cNvPr id="898" name="n_1mainValue【庁舎】&#10;有形固定資産減価償却率"/>
        <xdr:cNvSpPr txBox="1"/>
      </xdr:nvSpPr>
      <xdr:spPr>
        <a:xfrm>
          <a:off x="15266035" y="1762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113030</xdr:rowOff>
    </xdr:from>
    <xdr:ext cx="400685" cy="259080"/>
    <xdr:sp macro="" textlink="">
      <xdr:nvSpPr>
        <xdr:cNvPr id="899" name="n_2mainValue【庁舎】&#10;有形固定資産減価償却率"/>
        <xdr:cNvSpPr txBox="1"/>
      </xdr:nvSpPr>
      <xdr:spPr>
        <a:xfrm>
          <a:off x="14389735" y="179438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77470</xdr:rowOff>
    </xdr:from>
    <xdr:ext cx="400685" cy="254635"/>
    <xdr:sp macro="" textlink="">
      <xdr:nvSpPr>
        <xdr:cNvPr id="900" name="n_3mainValue【庁舎】&#10;有形固定資産減価償却率"/>
        <xdr:cNvSpPr txBox="1"/>
      </xdr:nvSpPr>
      <xdr:spPr>
        <a:xfrm>
          <a:off x="13500735" y="17908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61595</xdr:rowOff>
    </xdr:from>
    <xdr:ext cx="400685" cy="259080"/>
    <xdr:sp macro="" textlink="">
      <xdr:nvSpPr>
        <xdr:cNvPr id="901" name="n_4mainValue【庁舎】&#10;有形固定資産減価償却率"/>
        <xdr:cNvSpPr txBox="1"/>
      </xdr:nvSpPr>
      <xdr:spPr>
        <a:xfrm>
          <a:off x="12611735" y="17549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10" name="テキスト ボックス 909"/>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913" name="テキスト ボックス 912"/>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915" name="テキスト ボックス 914"/>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917" name="テキスト ボックス 916"/>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919" name="テキスト ボックス 918"/>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921" name="テキスト ボックス 920"/>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23" name="テキスト ボックス 922"/>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76200</xdr:rowOff>
    </xdr:from>
    <xdr:to>
      <xdr:col>116</xdr:col>
      <xdr:colOff>62865</xdr:colOff>
      <xdr:row>108</xdr:row>
      <xdr:rowOff>148590</xdr:rowOff>
    </xdr:to>
    <xdr:cxnSp macro="">
      <xdr:nvCxnSpPr>
        <xdr:cNvPr id="925" name="直線コネクタ 924"/>
        <xdr:cNvCxnSpPr/>
      </xdr:nvCxnSpPr>
      <xdr:spPr>
        <a:xfrm flipV="1">
          <a:off x="22160865" y="172212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26"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27" name="直線コネクタ 926"/>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22860</xdr:rowOff>
    </xdr:from>
    <xdr:ext cx="469900" cy="259080"/>
    <xdr:sp macro="" textlink="">
      <xdr:nvSpPr>
        <xdr:cNvPr id="928" name="【庁舎】&#10;一人当たり面積最大値テキスト"/>
        <xdr:cNvSpPr txBox="1"/>
      </xdr:nvSpPr>
      <xdr:spPr>
        <a:xfrm>
          <a:off x="22199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13970</xdr:rowOff>
    </xdr:from>
    <xdr:ext cx="469900" cy="259080"/>
    <xdr:sp macro="" textlink="">
      <xdr:nvSpPr>
        <xdr:cNvPr id="930" name="【庁舎】&#10;一人当たり面積平均値テキスト"/>
        <xdr:cNvSpPr txBox="1"/>
      </xdr:nvSpPr>
      <xdr:spPr>
        <a:xfrm>
          <a:off x="22199600" y="1784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931" name="フローチャート: 判断 930"/>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10160</xdr:rowOff>
    </xdr:from>
    <xdr:to>
      <xdr:col>112</xdr:col>
      <xdr:colOff>38100</xdr:colOff>
      <xdr:row>105</xdr:row>
      <xdr:rowOff>111760</xdr:rowOff>
    </xdr:to>
    <xdr:sp macro="" textlink="">
      <xdr:nvSpPr>
        <xdr:cNvPr id="932" name="フローチャート: 判断 931"/>
        <xdr:cNvSpPr/>
      </xdr:nvSpPr>
      <xdr:spPr>
        <a:xfrm>
          <a:off x="21272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21590</xdr:rowOff>
    </xdr:from>
    <xdr:to>
      <xdr:col>107</xdr:col>
      <xdr:colOff>101600</xdr:colOff>
      <xdr:row>105</xdr:row>
      <xdr:rowOff>123190</xdr:rowOff>
    </xdr:to>
    <xdr:sp macro="" textlink="">
      <xdr:nvSpPr>
        <xdr:cNvPr id="933" name="フローチャート: 判断 932"/>
        <xdr:cNvSpPr/>
      </xdr:nvSpPr>
      <xdr:spPr>
        <a:xfrm>
          <a:off x="20383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934" name="フローチャート: 判断 933"/>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7" name="テキスト ボックス 9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8" name="テキスト ボックス 9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0" name="テキスト ボックス 9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1" name="楕円 940"/>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163830</xdr:rowOff>
    </xdr:from>
    <xdr:ext cx="469900" cy="259080"/>
    <xdr:sp macro="" textlink="">
      <xdr:nvSpPr>
        <xdr:cNvPr id="942" name="【庁舎】&#10;一人当たり面積該当値テキスト"/>
        <xdr:cNvSpPr txBox="1"/>
      </xdr:nvSpPr>
      <xdr:spPr>
        <a:xfrm>
          <a:off x="22199600" y="1799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943" name="楕円 942"/>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83820</xdr:rowOff>
    </xdr:to>
    <xdr:cxnSp macro="">
      <xdr:nvCxnSpPr>
        <xdr:cNvPr id="944" name="直線コネクタ 943"/>
        <xdr:cNvCxnSpPr/>
      </xdr:nvCxnSpPr>
      <xdr:spPr>
        <a:xfrm flipV="1">
          <a:off x="21323300" y="180670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45" name="楕円 944"/>
        <xdr:cNvSpPr/>
      </xdr:nvSpPr>
      <xdr:spPr>
        <a:xfrm>
          <a:off x="2038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83820</xdr:rowOff>
    </xdr:to>
    <xdr:cxnSp macro="">
      <xdr:nvCxnSpPr>
        <xdr:cNvPr id="946" name="直線コネクタ 945"/>
        <xdr:cNvCxnSpPr/>
      </xdr:nvCxnSpPr>
      <xdr:spPr>
        <a:xfrm>
          <a:off x="20434300" y="1808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47" name="楕円 946"/>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83820</xdr:rowOff>
    </xdr:from>
    <xdr:to>
      <xdr:col>107</xdr:col>
      <xdr:colOff>50800</xdr:colOff>
      <xdr:row>105</xdr:row>
      <xdr:rowOff>87630</xdr:rowOff>
    </xdr:to>
    <xdr:cxnSp macro="">
      <xdr:nvCxnSpPr>
        <xdr:cNvPr id="948" name="直線コネクタ 947"/>
        <xdr:cNvCxnSpPr/>
      </xdr:nvCxnSpPr>
      <xdr:spPr>
        <a:xfrm flipV="1">
          <a:off x="19545300" y="18086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40640</xdr:rowOff>
    </xdr:from>
    <xdr:to>
      <xdr:col>98</xdr:col>
      <xdr:colOff>38100</xdr:colOff>
      <xdr:row>105</xdr:row>
      <xdr:rowOff>142240</xdr:rowOff>
    </xdr:to>
    <xdr:sp macro="" textlink="">
      <xdr:nvSpPr>
        <xdr:cNvPr id="949" name="楕円 948"/>
        <xdr:cNvSpPr/>
      </xdr:nvSpPr>
      <xdr:spPr>
        <a:xfrm>
          <a:off x="18605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91440</xdr:rowOff>
    </xdr:to>
    <xdr:cxnSp macro="">
      <xdr:nvCxnSpPr>
        <xdr:cNvPr id="950" name="直線コネクタ 949"/>
        <xdr:cNvCxnSpPr/>
      </xdr:nvCxnSpPr>
      <xdr:spPr>
        <a:xfrm flipV="1">
          <a:off x="18656300" y="18089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128270</xdr:rowOff>
    </xdr:from>
    <xdr:ext cx="469900" cy="259080"/>
    <xdr:sp macro="" textlink="">
      <xdr:nvSpPr>
        <xdr:cNvPr id="951" name="n_1aveValue【庁舎】&#10;一人当たり面積"/>
        <xdr:cNvSpPr txBox="1"/>
      </xdr:nvSpPr>
      <xdr:spPr>
        <a:xfrm>
          <a:off x="2107565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139700</xdr:rowOff>
    </xdr:from>
    <xdr:ext cx="465455" cy="259080"/>
    <xdr:sp macro="" textlink="">
      <xdr:nvSpPr>
        <xdr:cNvPr id="952" name="n_2aveValue【庁舎】&#10;一人当たり面積"/>
        <xdr:cNvSpPr txBox="1"/>
      </xdr:nvSpPr>
      <xdr:spPr>
        <a:xfrm>
          <a:off x="20199350" y="17799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139700</xdr:rowOff>
    </xdr:from>
    <xdr:ext cx="465455" cy="259080"/>
    <xdr:sp macro="" textlink="">
      <xdr:nvSpPr>
        <xdr:cNvPr id="953" name="n_3aveValue【庁舎】&#10;一人当たり面積"/>
        <xdr:cNvSpPr txBox="1"/>
      </xdr:nvSpPr>
      <xdr:spPr>
        <a:xfrm>
          <a:off x="19310350" y="17799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151130</xdr:rowOff>
    </xdr:from>
    <xdr:ext cx="465455" cy="259080"/>
    <xdr:sp macro="" textlink="">
      <xdr:nvSpPr>
        <xdr:cNvPr id="954" name="n_4aveValue【庁舎】&#10;一人当たり面積"/>
        <xdr:cNvSpPr txBox="1"/>
      </xdr:nvSpPr>
      <xdr:spPr>
        <a:xfrm>
          <a:off x="18421350" y="17810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125730</xdr:rowOff>
    </xdr:from>
    <xdr:ext cx="469900" cy="259080"/>
    <xdr:sp macro="" textlink="">
      <xdr:nvSpPr>
        <xdr:cNvPr id="955" name="n_1mainValue【庁舎】&#10;一人当たり面積"/>
        <xdr:cNvSpPr txBox="1"/>
      </xdr:nvSpPr>
      <xdr:spPr>
        <a:xfrm>
          <a:off x="21075650" y="181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125730</xdr:rowOff>
    </xdr:from>
    <xdr:ext cx="465455" cy="259080"/>
    <xdr:sp macro="" textlink="">
      <xdr:nvSpPr>
        <xdr:cNvPr id="956" name="n_2mainValue【庁舎】&#10;一人当たり面積"/>
        <xdr:cNvSpPr txBox="1"/>
      </xdr:nvSpPr>
      <xdr:spPr>
        <a:xfrm>
          <a:off x="20199350" y="18127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129540</xdr:rowOff>
    </xdr:from>
    <xdr:ext cx="465455" cy="259080"/>
    <xdr:sp macro="" textlink="">
      <xdr:nvSpPr>
        <xdr:cNvPr id="957" name="n_3mainValue【庁舎】&#10;一人当たり面積"/>
        <xdr:cNvSpPr txBox="1"/>
      </xdr:nvSpPr>
      <xdr:spPr>
        <a:xfrm>
          <a:off x="19310350" y="18131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133350</xdr:rowOff>
    </xdr:from>
    <xdr:ext cx="465455" cy="254635"/>
    <xdr:sp macro="" textlink="">
      <xdr:nvSpPr>
        <xdr:cNvPr id="958" name="n_4mainValue【庁舎】&#10;一人当たり面積"/>
        <xdr:cNvSpPr txBox="1"/>
      </xdr:nvSpPr>
      <xdr:spPr>
        <a:xfrm>
          <a:off x="18421350" y="18135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類似団体平均と比較して有形固定資産減価償却率が特に低くなっている施設は、</a:t>
          </a:r>
          <a:r>
            <a:rPr lang="ja-JP" altLang="en-US" sz="1400">
              <a:solidFill>
                <a:sysClr val="windowText" lastClr="000000"/>
              </a:solidFill>
              <a:latin typeface="ＭＳ Ｐゴシック"/>
              <a:ea typeface="ＭＳ Ｐゴシック"/>
            </a:rPr>
            <a:t>一般廃棄物処理施設、保健センターであり、</a:t>
          </a:r>
          <a:r>
            <a:rPr kumimoji="1" lang="ja-JP" altLang="en-US" sz="1400">
              <a:solidFill>
                <a:sysClr val="windowText" lastClr="000000"/>
              </a:solidFill>
              <a:latin typeface="ＭＳ Ｐゴシック"/>
              <a:ea typeface="ＭＳ Ｐゴシック"/>
            </a:rPr>
            <a:t>他の施設に関しては同程度の水準となっている。</a:t>
          </a:r>
        </a:p>
        <a:p>
          <a:r>
            <a:rPr lang="ja-JP" altLang="en-US" sz="1400">
              <a:solidFill>
                <a:sysClr val="windowText" lastClr="000000"/>
              </a:solidFill>
              <a:latin typeface="ＭＳ Ｐゴシック"/>
              <a:ea typeface="ＭＳ Ｐゴシック"/>
            </a:rPr>
            <a:t>　一般廃棄物処理施設については、主な施設である常総環境センターが老朽化のため建て替えを実施し、平成24年7月に竣工した比較的新しい施設であるため数値が低くなっている。</a:t>
          </a:r>
          <a:endParaRPr kumimoji="1" lang="ja-JP" altLang="en-US"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p>
        <a:p>
          <a:r>
            <a:rPr kumimoji="1" lang="ja-JP" altLang="en-US" sz="1400">
              <a:solidFill>
                <a:sysClr val="windowText" lastClr="000000"/>
              </a:solidFill>
              <a:latin typeface="ＭＳ Ｐゴシック"/>
              <a:ea typeface="ＭＳ Ｐゴシック"/>
            </a:rPr>
            <a:t>　公共施設等については、平成28年度に策定した「取手市公共施設等総合管理計画」に基づき、今後も長期的視点で更新・維持管理等を行っていく。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6" t="s">
        <v>138</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2"/>
      <c r="DK1" s="2"/>
      <c r="DL1" s="2"/>
      <c r="DM1" s="2"/>
      <c r="DN1" s="2"/>
      <c r="DO1" s="2"/>
    </row>
    <row r="2" spans="1:119" ht="24" x14ac:dyDescent="0.15">
      <c r="B2" s="3" t="s">
        <v>140</v>
      </c>
      <c r="C2" s="3"/>
      <c r="D2" s="9"/>
    </row>
    <row r="3" spans="1:119" ht="18.75" customHeight="1" x14ac:dyDescent="0.15">
      <c r="A3" s="2"/>
      <c r="B3" s="490" t="s">
        <v>143</v>
      </c>
      <c r="C3" s="491"/>
      <c r="D3" s="491"/>
      <c r="E3" s="492"/>
      <c r="F3" s="492"/>
      <c r="G3" s="492"/>
      <c r="H3" s="492"/>
      <c r="I3" s="492"/>
      <c r="J3" s="492"/>
      <c r="K3" s="492"/>
      <c r="L3" s="492" t="s">
        <v>145</v>
      </c>
      <c r="M3" s="492"/>
      <c r="N3" s="492"/>
      <c r="O3" s="492"/>
      <c r="P3" s="492"/>
      <c r="Q3" s="492"/>
      <c r="R3" s="499"/>
      <c r="S3" s="499"/>
      <c r="T3" s="499"/>
      <c r="U3" s="499"/>
      <c r="V3" s="500"/>
      <c r="W3" s="350" t="s">
        <v>146</v>
      </c>
      <c r="X3" s="351"/>
      <c r="Y3" s="351"/>
      <c r="Z3" s="351"/>
      <c r="AA3" s="351"/>
      <c r="AB3" s="491"/>
      <c r="AC3" s="499" t="s">
        <v>148</v>
      </c>
      <c r="AD3" s="351"/>
      <c r="AE3" s="351"/>
      <c r="AF3" s="351"/>
      <c r="AG3" s="351"/>
      <c r="AH3" s="351"/>
      <c r="AI3" s="351"/>
      <c r="AJ3" s="351"/>
      <c r="AK3" s="351"/>
      <c r="AL3" s="352"/>
      <c r="AM3" s="350" t="s">
        <v>149</v>
      </c>
      <c r="AN3" s="351"/>
      <c r="AO3" s="351"/>
      <c r="AP3" s="351"/>
      <c r="AQ3" s="351"/>
      <c r="AR3" s="351"/>
      <c r="AS3" s="351"/>
      <c r="AT3" s="351"/>
      <c r="AU3" s="351"/>
      <c r="AV3" s="351"/>
      <c r="AW3" s="351"/>
      <c r="AX3" s="352"/>
      <c r="AY3" s="347" t="s">
        <v>10</v>
      </c>
      <c r="AZ3" s="348"/>
      <c r="BA3" s="348"/>
      <c r="BB3" s="348"/>
      <c r="BC3" s="348"/>
      <c r="BD3" s="348"/>
      <c r="BE3" s="348"/>
      <c r="BF3" s="348"/>
      <c r="BG3" s="348"/>
      <c r="BH3" s="348"/>
      <c r="BI3" s="348"/>
      <c r="BJ3" s="348"/>
      <c r="BK3" s="348"/>
      <c r="BL3" s="348"/>
      <c r="BM3" s="349"/>
      <c r="BN3" s="350" t="s">
        <v>154</v>
      </c>
      <c r="BO3" s="351"/>
      <c r="BP3" s="351"/>
      <c r="BQ3" s="351"/>
      <c r="BR3" s="351"/>
      <c r="BS3" s="351"/>
      <c r="BT3" s="351"/>
      <c r="BU3" s="352"/>
      <c r="BV3" s="350" t="s">
        <v>12</v>
      </c>
      <c r="BW3" s="351"/>
      <c r="BX3" s="351"/>
      <c r="BY3" s="351"/>
      <c r="BZ3" s="351"/>
      <c r="CA3" s="351"/>
      <c r="CB3" s="351"/>
      <c r="CC3" s="352"/>
      <c r="CD3" s="347" t="s">
        <v>10</v>
      </c>
      <c r="CE3" s="348"/>
      <c r="CF3" s="348"/>
      <c r="CG3" s="348"/>
      <c r="CH3" s="348"/>
      <c r="CI3" s="348"/>
      <c r="CJ3" s="348"/>
      <c r="CK3" s="348"/>
      <c r="CL3" s="348"/>
      <c r="CM3" s="348"/>
      <c r="CN3" s="348"/>
      <c r="CO3" s="348"/>
      <c r="CP3" s="348"/>
      <c r="CQ3" s="348"/>
      <c r="CR3" s="348"/>
      <c r="CS3" s="349"/>
      <c r="CT3" s="350" t="s">
        <v>155</v>
      </c>
      <c r="CU3" s="351"/>
      <c r="CV3" s="351"/>
      <c r="CW3" s="351"/>
      <c r="CX3" s="351"/>
      <c r="CY3" s="351"/>
      <c r="CZ3" s="351"/>
      <c r="DA3" s="352"/>
      <c r="DB3" s="350" t="s">
        <v>156</v>
      </c>
      <c r="DC3" s="351"/>
      <c r="DD3" s="351"/>
      <c r="DE3" s="351"/>
      <c r="DF3" s="351"/>
      <c r="DG3" s="351"/>
      <c r="DH3" s="351"/>
      <c r="DI3" s="352"/>
    </row>
    <row r="4" spans="1:119" ht="18.75" customHeight="1" x14ac:dyDescent="0.15">
      <c r="A4" s="2"/>
      <c r="B4" s="493"/>
      <c r="C4" s="494"/>
      <c r="D4" s="494"/>
      <c r="E4" s="495"/>
      <c r="F4" s="495"/>
      <c r="G4" s="495"/>
      <c r="H4" s="495"/>
      <c r="I4" s="495"/>
      <c r="J4" s="495"/>
      <c r="K4" s="495"/>
      <c r="L4" s="495"/>
      <c r="M4" s="495"/>
      <c r="N4" s="495"/>
      <c r="O4" s="495"/>
      <c r="P4" s="495"/>
      <c r="Q4" s="495"/>
      <c r="R4" s="501"/>
      <c r="S4" s="501"/>
      <c r="T4" s="501"/>
      <c r="U4" s="501"/>
      <c r="V4" s="502"/>
      <c r="W4" s="505"/>
      <c r="X4" s="484"/>
      <c r="Y4" s="484"/>
      <c r="Z4" s="484"/>
      <c r="AA4" s="484"/>
      <c r="AB4" s="494"/>
      <c r="AC4" s="501"/>
      <c r="AD4" s="484"/>
      <c r="AE4" s="484"/>
      <c r="AF4" s="484"/>
      <c r="AG4" s="484"/>
      <c r="AH4" s="484"/>
      <c r="AI4" s="484"/>
      <c r="AJ4" s="484"/>
      <c r="AK4" s="484"/>
      <c r="AL4" s="508"/>
      <c r="AM4" s="506"/>
      <c r="AN4" s="507"/>
      <c r="AO4" s="507"/>
      <c r="AP4" s="507"/>
      <c r="AQ4" s="507"/>
      <c r="AR4" s="507"/>
      <c r="AS4" s="507"/>
      <c r="AT4" s="507"/>
      <c r="AU4" s="507"/>
      <c r="AV4" s="507"/>
      <c r="AW4" s="507"/>
      <c r="AX4" s="509"/>
      <c r="AY4" s="353" t="s">
        <v>158</v>
      </c>
      <c r="AZ4" s="354"/>
      <c r="BA4" s="354"/>
      <c r="BB4" s="354"/>
      <c r="BC4" s="354"/>
      <c r="BD4" s="354"/>
      <c r="BE4" s="354"/>
      <c r="BF4" s="354"/>
      <c r="BG4" s="354"/>
      <c r="BH4" s="354"/>
      <c r="BI4" s="354"/>
      <c r="BJ4" s="354"/>
      <c r="BK4" s="354"/>
      <c r="BL4" s="354"/>
      <c r="BM4" s="355"/>
      <c r="BN4" s="356">
        <v>46823100</v>
      </c>
      <c r="BO4" s="357"/>
      <c r="BP4" s="357"/>
      <c r="BQ4" s="357"/>
      <c r="BR4" s="357"/>
      <c r="BS4" s="357"/>
      <c r="BT4" s="357"/>
      <c r="BU4" s="358"/>
      <c r="BV4" s="356">
        <v>54649077</v>
      </c>
      <c r="BW4" s="357"/>
      <c r="BX4" s="357"/>
      <c r="BY4" s="357"/>
      <c r="BZ4" s="357"/>
      <c r="CA4" s="357"/>
      <c r="CB4" s="357"/>
      <c r="CC4" s="358"/>
      <c r="CD4" s="359" t="s">
        <v>159</v>
      </c>
      <c r="CE4" s="360"/>
      <c r="CF4" s="360"/>
      <c r="CG4" s="360"/>
      <c r="CH4" s="360"/>
      <c r="CI4" s="360"/>
      <c r="CJ4" s="360"/>
      <c r="CK4" s="360"/>
      <c r="CL4" s="360"/>
      <c r="CM4" s="360"/>
      <c r="CN4" s="360"/>
      <c r="CO4" s="360"/>
      <c r="CP4" s="360"/>
      <c r="CQ4" s="360"/>
      <c r="CR4" s="360"/>
      <c r="CS4" s="361"/>
      <c r="CT4" s="362">
        <v>5.8</v>
      </c>
      <c r="CU4" s="363"/>
      <c r="CV4" s="363"/>
      <c r="CW4" s="363"/>
      <c r="CX4" s="363"/>
      <c r="CY4" s="363"/>
      <c r="CZ4" s="363"/>
      <c r="DA4" s="364"/>
      <c r="DB4" s="362">
        <v>5.3</v>
      </c>
      <c r="DC4" s="363"/>
      <c r="DD4" s="363"/>
      <c r="DE4" s="363"/>
      <c r="DF4" s="363"/>
      <c r="DG4" s="363"/>
      <c r="DH4" s="363"/>
      <c r="DI4" s="364"/>
    </row>
    <row r="5" spans="1:119" ht="18.75" customHeight="1" x14ac:dyDescent="0.15">
      <c r="A5" s="2"/>
      <c r="B5" s="496"/>
      <c r="C5" s="497"/>
      <c r="D5" s="497"/>
      <c r="E5" s="498"/>
      <c r="F5" s="498"/>
      <c r="G5" s="498"/>
      <c r="H5" s="498"/>
      <c r="I5" s="498"/>
      <c r="J5" s="498"/>
      <c r="K5" s="498"/>
      <c r="L5" s="498"/>
      <c r="M5" s="498"/>
      <c r="N5" s="498"/>
      <c r="O5" s="498"/>
      <c r="P5" s="498"/>
      <c r="Q5" s="498"/>
      <c r="R5" s="503"/>
      <c r="S5" s="503"/>
      <c r="T5" s="503"/>
      <c r="U5" s="503"/>
      <c r="V5" s="504"/>
      <c r="W5" s="506"/>
      <c r="X5" s="507"/>
      <c r="Y5" s="507"/>
      <c r="Z5" s="507"/>
      <c r="AA5" s="507"/>
      <c r="AB5" s="497"/>
      <c r="AC5" s="503"/>
      <c r="AD5" s="507"/>
      <c r="AE5" s="507"/>
      <c r="AF5" s="507"/>
      <c r="AG5" s="507"/>
      <c r="AH5" s="507"/>
      <c r="AI5" s="507"/>
      <c r="AJ5" s="507"/>
      <c r="AK5" s="507"/>
      <c r="AL5" s="509"/>
      <c r="AM5" s="365" t="s">
        <v>161</v>
      </c>
      <c r="AN5" s="366"/>
      <c r="AO5" s="366"/>
      <c r="AP5" s="366"/>
      <c r="AQ5" s="366"/>
      <c r="AR5" s="366"/>
      <c r="AS5" s="366"/>
      <c r="AT5" s="367"/>
      <c r="AU5" s="368" t="s">
        <v>75</v>
      </c>
      <c r="AV5" s="369"/>
      <c r="AW5" s="369"/>
      <c r="AX5" s="369"/>
      <c r="AY5" s="370" t="s">
        <v>150</v>
      </c>
      <c r="AZ5" s="371"/>
      <c r="BA5" s="371"/>
      <c r="BB5" s="371"/>
      <c r="BC5" s="371"/>
      <c r="BD5" s="371"/>
      <c r="BE5" s="371"/>
      <c r="BF5" s="371"/>
      <c r="BG5" s="371"/>
      <c r="BH5" s="371"/>
      <c r="BI5" s="371"/>
      <c r="BJ5" s="371"/>
      <c r="BK5" s="371"/>
      <c r="BL5" s="371"/>
      <c r="BM5" s="372"/>
      <c r="BN5" s="373">
        <v>45178076</v>
      </c>
      <c r="BO5" s="374"/>
      <c r="BP5" s="374"/>
      <c r="BQ5" s="374"/>
      <c r="BR5" s="374"/>
      <c r="BS5" s="374"/>
      <c r="BT5" s="374"/>
      <c r="BU5" s="375"/>
      <c r="BV5" s="373">
        <v>52976464</v>
      </c>
      <c r="BW5" s="374"/>
      <c r="BX5" s="374"/>
      <c r="BY5" s="374"/>
      <c r="BZ5" s="374"/>
      <c r="CA5" s="374"/>
      <c r="CB5" s="374"/>
      <c r="CC5" s="375"/>
      <c r="CD5" s="376" t="s">
        <v>163</v>
      </c>
      <c r="CE5" s="377"/>
      <c r="CF5" s="377"/>
      <c r="CG5" s="377"/>
      <c r="CH5" s="377"/>
      <c r="CI5" s="377"/>
      <c r="CJ5" s="377"/>
      <c r="CK5" s="377"/>
      <c r="CL5" s="377"/>
      <c r="CM5" s="377"/>
      <c r="CN5" s="377"/>
      <c r="CO5" s="377"/>
      <c r="CP5" s="377"/>
      <c r="CQ5" s="377"/>
      <c r="CR5" s="377"/>
      <c r="CS5" s="378"/>
      <c r="CT5" s="379">
        <v>89.8</v>
      </c>
      <c r="CU5" s="380"/>
      <c r="CV5" s="380"/>
      <c r="CW5" s="380"/>
      <c r="CX5" s="380"/>
      <c r="CY5" s="380"/>
      <c r="CZ5" s="380"/>
      <c r="DA5" s="381"/>
      <c r="DB5" s="379">
        <v>96.5</v>
      </c>
      <c r="DC5" s="380"/>
      <c r="DD5" s="380"/>
      <c r="DE5" s="380"/>
      <c r="DF5" s="380"/>
      <c r="DG5" s="380"/>
      <c r="DH5" s="380"/>
      <c r="DI5" s="381"/>
    </row>
    <row r="6" spans="1:119" ht="18.75" customHeight="1" x14ac:dyDescent="0.15">
      <c r="A6" s="2"/>
      <c r="B6" s="510" t="s">
        <v>165</v>
      </c>
      <c r="C6" s="511"/>
      <c r="D6" s="511"/>
      <c r="E6" s="512"/>
      <c r="F6" s="512"/>
      <c r="G6" s="512"/>
      <c r="H6" s="512"/>
      <c r="I6" s="512"/>
      <c r="J6" s="512"/>
      <c r="K6" s="512"/>
      <c r="L6" s="512" t="s">
        <v>166</v>
      </c>
      <c r="M6" s="512"/>
      <c r="N6" s="512"/>
      <c r="O6" s="512"/>
      <c r="P6" s="512"/>
      <c r="Q6" s="512"/>
      <c r="R6" s="516"/>
      <c r="S6" s="516"/>
      <c r="T6" s="516"/>
      <c r="U6" s="516"/>
      <c r="V6" s="517"/>
      <c r="W6" s="520" t="s">
        <v>167</v>
      </c>
      <c r="X6" s="521"/>
      <c r="Y6" s="521"/>
      <c r="Z6" s="521"/>
      <c r="AA6" s="521"/>
      <c r="AB6" s="511"/>
      <c r="AC6" s="524" t="s">
        <v>141</v>
      </c>
      <c r="AD6" s="525"/>
      <c r="AE6" s="525"/>
      <c r="AF6" s="525"/>
      <c r="AG6" s="525"/>
      <c r="AH6" s="525"/>
      <c r="AI6" s="525"/>
      <c r="AJ6" s="525"/>
      <c r="AK6" s="525"/>
      <c r="AL6" s="526"/>
      <c r="AM6" s="365" t="s">
        <v>80</v>
      </c>
      <c r="AN6" s="366"/>
      <c r="AO6" s="366"/>
      <c r="AP6" s="366"/>
      <c r="AQ6" s="366"/>
      <c r="AR6" s="366"/>
      <c r="AS6" s="366"/>
      <c r="AT6" s="367"/>
      <c r="AU6" s="368" t="s">
        <v>75</v>
      </c>
      <c r="AV6" s="369"/>
      <c r="AW6" s="369"/>
      <c r="AX6" s="369"/>
      <c r="AY6" s="370" t="s">
        <v>168</v>
      </c>
      <c r="AZ6" s="371"/>
      <c r="BA6" s="371"/>
      <c r="BB6" s="371"/>
      <c r="BC6" s="371"/>
      <c r="BD6" s="371"/>
      <c r="BE6" s="371"/>
      <c r="BF6" s="371"/>
      <c r="BG6" s="371"/>
      <c r="BH6" s="371"/>
      <c r="BI6" s="371"/>
      <c r="BJ6" s="371"/>
      <c r="BK6" s="371"/>
      <c r="BL6" s="371"/>
      <c r="BM6" s="372"/>
      <c r="BN6" s="373">
        <v>1645024</v>
      </c>
      <c r="BO6" s="374"/>
      <c r="BP6" s="374"/>
      <c r="BQ6" s="374"/>
      <c r="BR6" s="374"/>
      <c r="BS6" s="374"/>
      <c r="BT6" s="374"/>
      <c r="BU6" s="375"/>
      <c r="BV6" s="373">
        <v>1672613</v>
      </c>
      <c r="BW6" s="374"/>
      <c r="BX6" s="374"/>
      <c r="BY6" s="374"/>
      <c r="BZ6" s="374"/>
      <c r="CA6" s="374"/>
      <c r="CB6" s="374"/>
      <c r="CC6" s="375"/>
      <c r="CD6" s="376" t="s">
        <v>172</v>
      </c>
      <c r="CE6" s="377"/>
      <c r="CF6" s="377"/>
      <c r="CG6" s="377"/>
      <c r="CH6" s="377"/>
      <c r="CI6" s="377"/>
      <c r="CJ6" s="377"/>
      <c r="CK6" s="377"/>
      <c r="CL6" s="377"/>
      <c r="CM6" s="377"/>
      <c r="CN6" s="377"/>
      <c r="CO6" s="377"/>
      <c r="CP6" s="377"/>
      <c r="CQ6" s="377"/>
      <c r="CR6" s="377"/>
      <c r="CS6" s="378"/>
      <c r="CT6" s="382">
        <v>97.1</v>
      </c>
      <c r="CU6" s="383"/>
      <c r="CV6" s="383"/>
      <c r="CW6" s="383"/>
      <c r="CX6" s="383"/>
      <c r="CY6" s="383"/>
      <c r="CZ6" s="383"/>
      <c r="DA6" s="384"/>
      <c r="DB6" s="382">
        <v>103.2</v>
      </c>
      <c r="DC6" s="383"/>
      <c r="DD6" s="383"/>
      <c r="DE6" s="383"/>
      <c r="DF6" s="383"/>
      <c r="DG6" s="383"/>
      <c r="DH6" s="383"/>
      <c r="DI6" s="384"/>
    </row>
    <row r="7" spans="1:119" ht="18.75" customHeight="1" x14ac:dyDescent="0.15">
      <c r="A7" s="2"/>
      <c r="B7" s="493"/>
      <c r="C7" s="494"/>
      <c r="D7" s="494"/>
      <c r="E7" s="495"/>
      <c r="F7" s="495"/>
      <c r="G7" s="495"/>
      <c r="H7" s="495"/>
      <c r="I7" s="495"/>
      <c r="J7" s="495"/>
      <c r="K7" s="495"/>
      <c r="L7" s="495"/>
      <c r="M7" s="495"/>
      <c r="N7" s="495"/>
      <c r="O7" s="495"/>
      <c r="P7" s="495"/>
      <c r="Q7" s="495"/>
      <c r="R7" s="501"/>
      <c r="S7" s="501"/>
      <c r="T7" s="501"/>
      <c r="U7" s="501"/>
      <c r="V7" s="502"/>
      <c r="W7" s="505"/>
      <c r="X7" s="484"/>
      <c r="Y7" s="484"/>
      <c r="Z7" s="484"/>
      <c r="AA7" s="484"/>
      <c r="AB7" s="494"/>
      <c r="AC7" s="527"/>
      <c r="AD7" s="483"/>
      <c r="AE7" s="483"/>
      <c r="AF7" s="483"/>
      <c r="AG7" s="483"/>
      <c r="AH7" s="483"/>
      <c r="AI7" s="483"/>
      <c r="AJ7" s="483"/>
      <c r="AK7" s="483"/>
      <c r="AL7" s="528"/>
      <c r="AM7" s="365" t="s">
        <v>173</v>
      </c>
      <c r="AN7" s="366"/>
      <c r="AO7" s="366"/>
      <c r="AP7" s="366"/>
      <c r="AQ7" s="366"/>
      <c r="AR7" s="366"/>
      <c r="AS7" s="366"/>
      <c r="AT7" s="367"/>
      <c r="AU7" s="368" t="s">
        <v>174</v>
      </c>
      <c r="AV7" s="369"/>
      <c r="AW7" s="369"/>
      <c r="AX7" s="369"/>
      <c r="AY7" s="370" t="s">
        <v>176</v>
      </c>
      <c r="AZ7" s="371"/>
      <c r="BA7" s="371"/>
      <c r="BB7" s="371"/>
      <c r="BC7" s="371"/>
      <c r="BD7" s="371"/>
      <c r="BE7" s="371"/>
      <c r="BF7" s="371"/>
      <c r="BG7" s="371"/>
      <c r="BH7" s="371"/>
      <c r="BI7" s="371"/>
      <c r="BJ7" s="371"/>
      <c r="BK7" s="371"/>
      <c r="BL7" s="371"/>
      <c r="BM7" s="372"/>
      <c r="BN7" s="373">
        <v>200564</v>
      </c>
      <c r="BO7" s="374"/>
      <c r="BP7" s="374"/>
      <c r="BQ7" s="374"/>
      <c r="BR7" s="374"/>
      <c r="BS7" s="374"/>
      <c r="BT7" s="374"/>
      <c r="BU7" s="375"/>
      <c r="BV7" s="373">
        <v>416503</v>
      </c>
      <c r="BW7" s="374"/>
      <c r="BX7" s="374"/>
      <c r="BY7" s="374"/>
      <c r="BZ7" s="374"/>
      <c r="CA7" s="374"/>
      <c r="CB7" s="374"/>
      <c r="CC7" s="375"/>
      <c r="CD7" s="376" t="s">
        <v>177</v>
      </c>
      <c r="CE7" s="377"/>
      <c r="CF7" s="377"/>
      <c r="CG7" s="377"/>
      <c r="CH7" s="377"/>
      <c r="CI7" s="377"/>
      <c r="CJ7" s="377"/>
      <c r="CK7" s="377"/>
      <c r="CL7" s="377"/>
      <c r="CM7" s="377"/>
      <c r="CN7" s="377"/>
      <c r="CO7" s="377"/>
      <c r="CP7" s="377"/>
      <c r="CQ7" s="377"/>
      <c r="CR7" s="377"/>
      <c r="CS7" s="378"/>
      <c r="CT7" s="373">
        <v>24978640</v>
      </c>
      <c r="CU7" s="374"/>
      <c r="CV7" s="374"/>
      <c r="CW7" s="374"/>
      <c r="CX7" s="374"/>
      <c r="CY7" s="374"/>
      <c r="CZ7" s="374"/>
      <c r="DA7" s="375"/>
      <c r="DB7" s="373">
        <v>23758100</v>
      </c>
      <c r="DC7" s="374"/>
      <c r="DD7" s="374"/>
      <c r="DE7" s="374"/>
      <c r="DF7" s="374"/>
      <c r="DG7" s="374"/>
      <c r="DH7" s="374"/>
      <c r="DI7" s="375"/>
    </row>
    <row r="8" spans="1:119" ht="18.75" customHeight="1" x14ac:dyDescent="0.15">
      <c r="A8" s="2"/>
      <c r="B8" s="513"/>
      <c r="C8" s="514"/>
      <c r="D8" s="514"/>
      <c r="E8" s="515"/>
      <c r="F8" s="515"/>
      <c r="G8" s="515"/>
      <c r="H8" s="515"/>
      <c r="I8" s="515"/>
      <c r="J8" s="515"/>
      <c r="K8" s="515"/>
      <c r="L8" s="515"/>
      <c r="M8" s="515"/>
      <c r="N8" s="515"/>
      <c r="O8" s="515"/>
      <c r="P8" s="515"/>
      <c r="Q8" s="515"/>
      <c r="R8" s="518"/>
      <c r="S8" s="518"/>
      <c r="T8" s="518"/>
      <c r="U8" s="518"/>
      <c r="V8" s="519"/>
      <c r="W8" s="522"/>
      <c r="X8" s="523"/>
      <c r="Y8" s="523"/>
      <c r="Z8" s="523"/>
      <c r="AA8" s="523"/>
      <c r="AB8" s="514"/>
      <c r="AC8" s="529"/>
      <c r="AD8" s="530"/>
      <c r="AE8" s="530"/>
      <c r="AF8" s="530"/>
      <c r="AG8" s="530"/>
      <c r="AH8" s="530"/>
      <c r="AI8" s="530"/>
      <c r="AJ8" s="530"/>
      <c r="AK8" s="530"/>
      <c r="AL8" s="531"/>
      <c r="AM8" s="365" t="s">
        <v>180</v>
      </c>
      <c r="AN8" s="366"/>
      <c r="AO8" s="366"/>
      <c r="AP8" s="366"/>
      <c r="AQ8" s="366"/>
      <c r="AR8" s="366"/>
      <c r="AS8" s="366"/>
      <c r="AT8" s="367"/>
      <c r="AU8" s="368" t="s">
        <v>75</v>
      </c>
      <c r="AV8" s="369"/>
      <c r="AW8" s="369"/>
      <c r="AX8" s="369"/>
      <c r="AY8" s="370" t="s">
        <v>182</v>
      </c>
      <c r="AZ8" s="371"/>
      <c r="BA8" s="371"/>
      <c r="BB8" s="371"/>
      <c r="BC8" s="371"/>
      <c r="BD8" s="371"/>
      <c r="BE8" s="371"/>
      <c r="BF8" s="371"/>
      <c r="BG8" s="371"/>
      <c r="BH8" s="371"/>
      <c r="BI8" s="371"/>
      <c r="BJ8" s="371"/>
      <c r="BK8" s="371"/>
      <c r="BL8" s="371"/>
      <c r="BM8" s="372"/>
      <c r="BN8" s="373">
        <v>1444460</v>
      </c>
      <c r="BO8" s="374"/>
      <c r="BP8" s="374"/>
      <c r="BQ8" s="374"/>
      <c r="BR8" s="374"/>
      <c r="BS8" s="374"/>
      <c r="BT8" s="374"/>
      <c r="BU8" s="375"/>
      <c r="BV8" s="373">
        <v>1256110</v>
      </c>
      <c r="BW8" s="374"/>
      <c r="BX8" s="374"/>
      <c r="BY8" s="374"/>
      <c r="BZ8" s="374"/>
      <c r="CA8" s="374"/>
      <c r="CB8" s="374"/>
      <c r="CC8" s="375"/>
      <c r="CD8" s="376" t="s">
        <v>183</v>
      </c>
      <c r="CE8" s="377"/>
      <c r="CF8" s="377"/>
      <c r="CG8" s="377"/>
      <c r="CH8" s="377"/>
      <c r="CI8" s="377"/>
      <c r="CJ8" s="377"/>
      <c r="CK8" s="377"/>
      <c r="CL8" s="377"/>
      <c r="CM8" s="377"/>
      <c r="CN8" s="377"/>
      <c r="CO8" s="377"/>
      <c r="CP8" s="377"/>
      <c r="CQ8" s="377"/>
      <c r="CR8" s="377"/>
      <c r="CS8" s="378"/>
      <c r="CT8" s="385">
        <v>0.64</v>
      </c>
      <c r="CU8" s="386"/>
      <c r="CV8" s="386"/>
      <c r="CW8" s="386"/>
      <c r="CX8" s="386"/>
      <c r="CY8" s="386"/>
      <c r="CZ8" s="386"/>
      <c r="DA8" s="387"/>
      <c r="DB8" s="385">
        <v>0.67</v>
      </c>
      <c r="DC8" s="386"/>
      <c r="DD8" s="386"/>
      <c r="DE8" s="386"/>
      <c r="DF8" s="386"/>
      <c r="DG8" s="386"/>
      <c r="DH8" s="386"/>
      <c r="DI8" s="387"/>
    </row>
    <row r="9" spans="1:119" ht="18.75" customHeight="1" x14ac:dyDescent="0.15">
      <c r="A9" s="2"/>
      <c r="B9" s="347" t="s">
        <v>23</v>
      </c>
      <c r="C9" s="348"/>
      <c r="D9" s="348"/>
      <c r="E9" s="348"/>
      <c r="F9" s="348"/>
      <c r="G9" s="348"/>
      <c r="H9" s="348"/>
      <c r="I9" s="348"/>
      <c r="J9" s="348"/>
      <c r="K9" s="445"/>
      <c r="L9" s="388" t="s">
        <v>13</v>
      </c>
      <c r="M9" s="389"/>
      <c r="N9" s="389"/>
      <c r="O9" s="389"/>
      <c r="P9" s="389"/>
      <c r="Q9" s="390"/>
      <c r="R9" s="391">
        <v>104524</v>
      </c>
      <c r="S9" s="392"/>
      <c r="T9" s="392"/>
      <c r="U9" s="392"/>
      <c r="V9" s="393"/>
      <c r="W9" s="350" t="s">
        <v>184</v>
      </c>
      <c r="X9" s="351"/>
      <c r="Y9" s="351"/>
      <c r="Z9" s="351"/>
      <c r="AA9" s="351"/>
      <c r="AB9" s="351"/>
      <c r="AC9" s="351"/>
      <c r="AD9" s="351"/>
      <c r="AE9" s="351"/>
      <c r="AF9" s="351"/>
      <c r="AG9" s="351"/>
      <c r="AH9" s="351"/>
      <c r="AI9" s="351"/>
      <c r="AJ9" s="351"/>
      <c r="AK9" s="351"/>
      <c r="AL9" s="352"/>
      <c r="AM9" s="365" t="s">
        <v>186</v>
      </c>
      <c r="AN9" s="366"/>
      <c r="AO9" s="366"/>
      <c r="AP9" s="366"/>
      <c r="AQ9" s="366"/>
      <c r="AR9" s="366"/>
      <c r="AS9" s="366"/>
      <c r="AT9" s="367"/>
      <c r="AU9" s="368" t="s">
        <v>75</v>
      </c>
      <c r="AV9" s="369"/>
      <c r="AW9" s="369"/>
      <c r="AX9" s="369"/>
      <c r="AY9" s="370" t="s">
        <v>78</v>
      </c>
      <c r="AZ9" s="371"/>
      <c r="BA9" s="371"/>
      <c r="BB9" s="371"/>
      <c r="BC9" s="371"/>
      <c r="BD9" s="371"/>
      <c r="BE9" s="371"/>
      <c r="BF9" s="371"/>
      <c r="BG9" s="371"/>
      <c r="BH9" s="371"/>
      <c r="BI9" s="371"/>
      <c r="BJ9" s="371"/>
      <c r="BK9" s="371"/>
      <c r="BL9" s="371"/>
      <c r="BM9" s="372"/>
      <c r="BN9" s="373">
        <v>188350</v>
      </c>
      <c r="BO9" s="374"/>
      <c r="BP9" s="374"/>
      <c r="BQ9" s="374"/>
      <c r="BR9" s="374"/>
      <c r="BS9" s="374"/>
      <c r="BT9" s="374"/>
      <c r="BU9" s="375"/>
      <c r="BV9" s="373">
        <v>443766</v>
      </c>
      <c r="BW9" s="374"/>
      <c r="BX9" s="374"/>
      <c r="BY9" s="374"/>
      <c r="BZ9" s="374"/>
      <c r="CA9" s="374"/>
      <c r="CB9" s="374"/>
      <c r="CC9" s="375"/>
      <c r="CD9" s="376" t="s">
        <v>73</v>
      </c>
      <c r="CE9" s="377"/>
      <c r="CF9" s="377"/>
      <c r="CG9" s="377"/>
      <c r="CH9" s="377"/>
      <c r="CI9" s="377"/>
      <c r="CJ9" s="377"/>
      <c r="CK9" s="377"/>
      <c r="CL9" s="377"/>
      <c r="CM9" s="377"/>
      <c r="CN9" s="377"/>
      <c r="CO9" s="377"/>
      <c r="CP9" s="377"/>
      <c r="CQ9" s="377"/>
      <c r="CR9" s="377"/>
      <c r="CS9" s="378"/>
      <c r="CT9" s="379">
        <v>15.1</v>
      </c>
      <c r="CU9" s="380"/>
      <c r="CV9" s="380"/>
      <c r="CW9" s="380"/>
      <c r="CX9" s="380"/>
      <c r="CY9" s="380"/>
      <c r="CZ9" s="380"/>
      <c r="DA9" s="381"/>
      <c r="DB9" s="379">
        <v>14.9</v>
      </c>
      <c r="DC9" s="380"/>
      <c r="DD9" s="380"/>
      <c r="DE9" s="380"/>
      <c r="DF9" s="380"/>
      <c r="DG9" s="380"/>
      <c r="DH9" s="380"/>
      <c r="DI9" s="381"/>
    </row>
    <row r="10" spans="1:119" ht="18.75" customHeight="1" x14ac:dyDescent="0.15">
      <c r="A10" s="2"/>
      <c r="B10" s="347"/>
      <c r="C10" s="348"/>
      <c r="D10" s="348"/>
      <c r="E10" s="348"/>
      <c r="F10" s="348"/>
      <c r="G10" s="348"/>
      <c r="H10" s="348"/>
      <c r="I10" s="348"/>
      <c r="J10" s="348"/>
      <c r="K10" s="445"/>
      <c r="L10" s="394" t="s">
        <v>188</v>
      </c>
      <c r="M10" s="366"/>
      <c r="N10" s="366"/>
      <c r="O10" s="366"/>
      <c r="P10" s="366"/>
      <c r="Q10" s="367"/>
      <c r="R10" s="395">
        <v>106570</v>
      </c>
      <c r="S10" s="396"/>
      <c r="T10" s="396"/>
      <c r="U10" s="396"/>
      <c r="V10" s="397"/>
      <c r="W10" s="505"/>
      <c r="X10" s="484"/>
      <c r="Y10" s="484"/>
      <c r="Z10" s="484"/>
      <c r="AA10" s="484"/>
      <c r="AB10" s="484"/>
      <c r="AC10" s="484"/>
      <c r="AD10" s="484"/>
      <c r="AE10" s="484"/>
      <c r="AF10" s="484"/>
      <c r="AG10" s="484"/>
      <c r="AH10" s="484"/>
      <c r="AI10" s="484"/>
      <c r="AJ10" s="484"/>
      <c r="AK10" s="484"/>
      <c r="AL10" s="508"/>
      <c r="AM10" s="365" t="s">
        <v>190</v>
      </c>
      <c r="AN10" s="366"/>
      <c r="AO10" s="366"/>
      <c r="AP10" s="366"/>
      <c r="AQ10" s="366"/>
      <c r="AR10" s="366"/>
      <c r="AS10" s="366"/>
      <c r="AT10" s="367"/>
      <c r="AU10" s="368" t="s">
        <v>75</v>
      </c>
      <c r="AV10" s="369"/>
      <c r="AW10" s="369"/>
      <c r="AX10" s="369"/>
      <c r="AY10" s="370" t="s">
        <v>193</v>
      </c>
      <c r="AZ10" s="371"/>
      <c r="BA10" s="371"/>
      <c r="BB10" s="371"/>
      <c r="BC10" s="371"/>
      <c r="BD10" s="371"/>
      <c r="BE10" s="371"/>
      <c r="BF10" s="371"/>
      <c r="BG10" s="371"/>
      <c r="BH10" s="371"/>
      <c r="BI10" s="371"/>
      <c r="BJ10" s="371"/>
      <c r="BK10" s="371"/>
      <c r="BL10" s="371"/>
      <c r="BM10" s="372"/>
      <c r="BN10" s="373">
        <v>791847</v>
      </c>
      <c r="BO10" s="374"/>
      <c r="BP10" s="374"/>
      <c r="BQ10" s="374"/>
      <c r="BR10" s="374"/>
      <c r="BS10" s="374"/>
      <c r="BT10" s="374"/>
      <c r="BU10" s="375"/>
      <c r="BV10" s="373">
        <v>408089</v>
      </c>
      <c r="BW10" s="374"/>
      <c r="BX10" s="374"/>
      <c r="BY10" s="374"/>
      <c r="BZ10" s="374"/>
      <c r="CA10" s="374"/>
      <c r="CB10" s="374"/>
      <c r="CC10" s="375"/>
      <c r="CD10" s="21" t="s">
        <v>194</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7"/>
      <c r="C11" s="348"/>
      <c r="D11" s="348"/>
      <c r="E11" s="348"/>
      <c r="F11" s="348"/>
      <c r="G11" s="348"/>
      <c r="H11" s="348"/>
      <c r="I11" s="348"/>
      <c r="J11" s="348"/>
      <c r="K11" s="445"/>
      <c r="L11" s="398" t="s">
        <v>196</v>
      </c>
      <c r="M11" s="399"/>
      <c r="N11" s="399"/>
      <c r="O11" s="399"/>
      <c r="P11" s="399"/>
      <c r="Q11" s="400"/>
      <c r="R11" s="401" t="s">
        <v>198</v>
      </c>
      <c r="S11" s="402"/>
      <c r="T11" s="402"/>
      <c r="U11" s="402"/>
      <c r="V11" s="403"/>
      <c r="W11" s="505"/>
      <c r="X11" s="484"/>
      <c r="Y11" s="484"/>
      <c r="Z11" s="484"/>
      <c r="AA11" s="484"/>
      <c r="AB11" s="484"/>
      <c r="AC11" s="484"/>
      <c r="AD11" s="484"/>
      <c r="AE11" s="484"/>
      <c r="AF11" s="484"/>
      <c r="AG11" s="484"/>
      <c r="AH11" s="484"/>
      <c r="AI11" s="484"/>
      <c r="AJ11" s="484"/>
      <c r="AK11" s="484"/>
      <c r="AL11" s="508"/>
      <c r="AM11" s="365" t="s">
        <v>201</v>
      </c>
      <c r="AN11" s="366"/>
      <c r="AO11" s="366"/>
      <c r="AP11" s="366"/>
      <c r="AQ11" s="366"/>
      <c r="AR11" s="366"/>
      <c r="AS11" s="366"/>
      <c r="AT11" s="367"/>
      <c r="AU11" s="368" t="s">
        <v>75</v>
      </c>
      <c r="AV11" s="369"/>
      <c r="AW11" s="369"/>
      <c r="AX11" s="369"/>
      <c r="AY11" s="370" t="s">
        <v>203</v>
      </c>
      <c r="AZ11" s="371"/>
      <c r="BA11" s="371"/>
      <c r="BB11" s="371"/>
      <c r="BC11" s="371"/>
      <c r="BD11" s="371"/>
      <c r="BE11" s="371"/>
      <c r="BF11" s="371"/>
      <c r="BG11" s="371"/>
      <c r="BH11" s="371"/>
      <c r="BI11" s="371"/>
      <c r="BJ11" s="371"/>
      <c r="BK11" s="371"/>
      <c r="BL11" s="371"/>
      <c r="BM11" s="372"/>
      <c r="BN11" s="373">
        <v>0</v>
      </c>
      <c r="BO11" s="374"/>
      <c r="BP11" s="374"/>
      <c r="BQ11" s="374"/>
      <c r="BR11" s="374"/>
      <c r="BS11" s="374"/>
      <c r="BT11" s="374"/>
      <c r="BU11" s="375"/>
      <c r="BV11" s="373">
        <v>0</v>
      </c>
      <c r="BW11" s="374"/>
      <c r="BX11" s="374"/>
      <c r="BY11" s="374"/>
      <c r="BZ11" s="374"/>
      <c r="CA11" s="374"/>
      <c r="CB11" s="374"/>
      <c r="CC11" s="375"/>
      <c r="CD11" s="376" t="s">
        <v>206</v>
      </c>
      <c r="CE11" s="377"/>
      <c r="CF11" s="377"/>
      <c r="CG11" s="377"/>
      <c r="CH11" s="377"/>
      <c r="CI11" s="377"/>
      <c r="CJ11" s="377"/>
      <c r="CK11" s="377"/>
      <c r="CL11" s="377"/>
      <c r="CM11" s="377"/>
      <c r="CN11" s="377"/>
      <c r="CO11" s="377"/>
      <c r="CP11" s="377"/>
      <c r="CQ11" s="377"/>
      <c r="CR11" s="377"/>
      <c r="CS11" s="378"/>
      <c r="CT11" s="385" t="s">
        <v>207</v>
      </c>
      <c r="CU11" s="386"/>
      <c r="CV11" s="386"/>
      <c r="CW11" s="386"/>
      <c r="CX11" s="386"/>
      <c r="CY11" s="386"/>
      <c r="CZ11" s="386"/>
      <c r="DA11" s="387"/>
      <c r="DB11" s="385" t="s">
        <v>207</v>
      </c>
      <c r="DC11" s="386"/>
      <c r="DD11" s="386"/>
      <c r="DE11" s="386"/>
      <c r="DF11" s="386"/>
      <c r="DG11" s="386"/>
      <c r="DH11" s="386"/>
      <c r="DI11" s="387"/>
    </row>
    <row r="12" spans="1:119" ht="18.75" customHeight="1" x14ac:dyDescent="0.15">
      <c r="A12" s="2"/>
      <c r="B12" s="532" t="s">
        <v>60</v>
      </c>
      <c r="C12" s="533"/>
      <c r="D12" s="533"/>
      <c r="E12" s="533"/>
      <c r="F12" s="533"/>
      <c r="G12" s="533"/>
      <c r="H12" s="533"/>
      <c r="I12" s="533"/>
      <c r="J12" s="533"/>
      <c r="K12" s="534"/>
      <c r="L12" s="404" t="s">
        <v>209</v>
      </c>
      <c r="M12" s="405"/>
      <c r="N12" s="405"/>
      <c r="O12" s="405"/>
      <c r="P12" s="405"/>
      <c r="Q12" s="406"/>
      <c r="R12" s="407">
        <v>105967</v>
      </c>
      <c r="S12" s="408"/>
      <c r="T12" s="408"/>
      <c r="U12" s="408"/>
      <c r="V12" s="409"/>
      <c r="W12" s="410" t="s">
        <v>10</v>
      </c>
      <c r="X12" s="369"/>
      <c r="Y12" s="369"/>
      <c r="Z12" s="369"/>
      <c r="AA12" s="369"/>
      <c r="AB12" s="411"/>
      <c r="AC12" s="412" t="s">
        <v>121</v>
      </c>
      <c r="AD12" s="413"/>
      <c r="AE12" s="413"/>
      <c r="AF12" s="413"/>
      <c r="AG12" s="414"/>
      <c r="AH12" s="412" t="s">
        <v>210</v>
      </c>
      <c r="AI12" s="413"/>
      <c r="AJ12" s="413"/>
      <c r="AK12" s="413"/>
      <c r="AL12" s="415"/>
      <c r="AM12" s="365" t="s">
        <v>212</v>
      </c>
      <c r="AN12" s="366"/>
      <c r="AO12" s="366"/>
      <c r="AP12" s="366"/>
      <c r="AQ12" s="366"/>
      <c r="AR12" s="366"/>
      <c r="AS12" s="366"/>
      <c r="AT12" s="367"/>
      <c r="AU12" s="368" t="s">
        <v>75</v>
      </c>
      <c r="AV12" s="369"/>
      <c r="AW12" s="369"/>
      <c r="AX12" s="369"/>
      <c r="AY12" s="370" t="s">
        <v>214</v>
      </c>
      <c r="AZ12" s="371"/>
      <c r="BA12" s="371"/>
      <c r="BB12" s="371"/>
      <c r="BC12" s="371"/>
      <c r="BD12" s="371"/>
      <c r="BE12" s="371"/>
      <c r="BF12" s="371"/>
      <c r="BG12" s="371"/>
      <c r="BH12" s="371"/>
      <c r="BI12" s="371"/>
      <c r="BJ12" s="371"/>
      <c r="BK12" s="371"/>
      <c r="BL12" s="371"/>
      <c r="BM12" s="372"/>
      <c r="BN12" s="373">
        <v>24000</v>
      </c>
      <c r="BO12" s="374"/>
      <c r="BP12" s="374"/>
      <c r="BQ12" s="374"/>
      <c r="BR12" s="374"/>
      <c r="BS12" s="374"/>
      <c r="BT12" s="374"/>
      <c r="BU12" s="375"/>
      <c r="BV12" s="373">
        <v>718959</v>
      </c>
      <c r="BW12" s="374"/>
      <c r="BX12" s="374"/>
      <c r="BY12" s="374"/>
      <c r="BZ12" s="374"/>
      <c r="CA12" s="374"/>
      <c r="CB12" s="374"/>
      <c r="CC12" s="375"/>
      <c r="CD12" s="376" t="s">
        <v>215</v>
      </c>
      <c r="CE12" s="377"/>
      <c r="CF12" s="377"/>
      <c r="CG12" s="377"/>
      <c r="CH12" s="377"/>
      <c r="CI12" s="377"/>
      <c r="CJ12" s="377"/>
      <c r="CK12" s="377"/>
      <c r="CL12" s="377"/>
      <c r="CM12" s="377"/>
      <c r="CN12" s="377"/>
      <c r="CO12" s="377"/>
      <c r="CP12" s="377"/>
      <c r="CQ12" s="377"/>
      <c r="CR12" s="377"/>
      <c r="CS12" s="378"/>
      <c r="CT12" s="385" t="s">
        <v>207</v>
      </c>
      <c r="CU12" s="386"/>
      <c r="CV12" s="386"/>
      <c r="CW12" s="386"/>
      <c r="CX12" s="386"/>
      <c r="CY12" s="386"/>
      <c r="CZ12" s="386"/>
      <c r="DA12" s="387"/>
      <c r="DB12" s="385" t="s">
        <v>207</v>
      </c>
      <c r="DC12" s="386"/>
      <c r="DD12" s="386"/>
      <c r="DE12" s="386"/>
      <c r="DF12" s="386"/>
      <c r="DG12" s="386"/>
      <c r="DH12" s="386"/>
      <c r="DI12" s="387"/>
    </row>
    <row r="13" spans="1:119" ht="18.75" customHeight="1" x14ac:dyDescent="0.15">
      <c r="A13" s="2"/>
      <c r="B13" s="535"/>
      <c r="C13" s="536"/>
      <c r="D13" s="536"/>
      <c r="E13" s="536"/>
      <c r="F13" s="536"/>
      <c r="G13" s="536"/>
      <c r="H13" s="536"/>
      <c r="I13" s="536"/>
      <c r="J13" s="536"/>
      <c r="K13" s="537"/>
      <c r="L13" s="13"/>
      <c r="M13" s="416" t="s">
        <v>216</v>
      </c>
      <c r="N13" s="417"/>
      <c r="O13" s="417"/>
      <c r="P13" s="417"/>
      <c r="Q13" s="418"/>
      <c r="R13" s="419">
        <v>104279</v>
      </c>
      <c r="S13" s="420"/>
      <c r="T13" s="420"/>
      <c r="U13" s="420"/>
      <c r="V13" s="421"/>
      <c r="W13" s="520" t="s">
        <v>218</v>
      </c>
      <c r="X13" s="521"/>
      <c r="Y13" s="521"/>
      <c r="Z13" s="521"/>
      <c r="AA13" s="521"/>
      <c r="AB13" s="511"/>
      <c r="AC13" s="395">
        <v>796</v>
      </c>
      <c r="AD13" s="396"/>
      <c r="AE13" s="396"/>
      <c r="AF13" s="396"/>
      <c r="AG13" s="422"/>
      <c r="AH13" s="395">
        <v>871</v>
      </c>
      <c r="AI13" s="396"/>
      <c r="AJ13" s="396"/>
      <c r="AK13" s="396"/>
      <c r="AL13" s="397"/>
      <c r="AM13" s="365" t="s">
        <v>219</v>
      </c>
      <c r="AN13" s="366"/>
      <c r="AO13" s="366"/>
      <c r="AP13" s="366"/>
      <c r="AQ13" s="366"/>
      <c r="AR13" s="366"/>
      <c r="AS13" s="366"/>
      <c r="AT13" s="367"/>
      <c r="AU13" s="368" t="s">
        <v>174</v>
      </c>
      <c r="AV13" s="369"/>
      <c r="AW13" s="369"/>
      <c r="AX13" s="369"/>
      <c r="AY13" s="370" t="s">
        <v>222</v>
      </c>
      <c r="AZ13" s="371"/>
      <c r="BA13" s="371"/>
      <c r="BB13" s="371"/>
      <c r="BC13" s="371"/>
      <c r="BD13" s="371"/>
      <c r="BE13" s="371"/>
      <c r="BF13" s="371"/>
      <c r="BG13" s="371"/>
      <c r="BH13" s="371"/>
      <c r="BI13" s="371"/>
      <c r="BJ13" s="371"/>
      <c r="BK13" s="371"/>
      <c r="BL13" s="371"/>
      <c r="BM13" s="372"/>
      <c r="BN13" s="373">
        <v>956197</v>
      </c>
      <c r="BO13" s="374"/>
      <c r="BP13" s="374"/>
      <c r="BQ13" s="374"/>
      <c r="BR13" s="374"/>
      <c r="BS13" s="374"/>
      <c r="BT13" s="374"/>
      <c r="BU13" s="375"/>
      <c r="BV13" s="373">
        <v>132896</v>
      </c>
      <c r="BW13" s="374"/>
      <c r="BX13" s="374"/>
      <c r="BY13" s="374"/>
      <c r="BZ13" s="374"/>
      <c r="CA13" s="374"/>
      <c r="CB13" s="374"/>
      <c r="CC13" s="375"/>
      <c r="CD13" s="376" t="s">
        <v>223</v>
      </c>
      <c r="CE13" s="377"/>
      <c r="CF13" s="377"/>
      <c r="CG13" s="377"/>
      <c r="CH13" s="377"/>
      <c r="CI13" s="377"/>
      <c r="CJ13" s="377"/>
      <c r="CK13" s="377"/>
      <c r="CL13" s="377"/>
      <c r="CM13" s="377"/>
      <c r="CN13" s="377"/>
      <c r="CO13" s="377"/>
      <c r="CP13" s="377"/>
      <c r="CQ13" s="377"/>
      <c r="CR13" s="377"/>
      <c r="CS13" s="378"/>
      <c r="CT13" s="379">
        <v>6.3</v>
      </c>
      <c r="CU13" s="380"/>
      <c r="CV13" s="380"/>
      <c r="CW13" s="380"/>
      <c r="CX13" s="380"/>
      <c r="CY13" s="380"/>
      <c r="CZ13" s="380"/>
      <c r="DA13" s="381"/>
      <c r="DB13" s="379">
        <v>6.5</v>
      </c>
      <c r="DC13" s="380"/>
      <c r="DD13" s="380"/>
      <c r="DE13" s="380"/>
      <c r="DF13" s="380"/>
      <c r="DG13" s="380"/>
      <c r="DH13" s="380"/>
      <c r="DI13" s="381"/>
    </row>
    <row r="14" spans="1:119" ht="18.75" customHeight="1" x14ac:dyDescent="0.15">
      <c r="A14" s="2"/>
      <c r="B14" s="535"/>
      <c r="C14" s="536"/>
      <c r="D14" s="536"/>
      <c r="E14" s="536"/>
      <c r="F14" s="536"/>
      <c r="G14" s="536"/>
      <c r="H14" s="536"/>
      <c r="I14" s="536"/>
      <c r="J14" s="536"/>
      <c r="K14" s="537"/>
      <c r="L14" s="423" t="s">
        <v>224</v>
      </c>
      <c r="M14" s="424"/>
      <c r="N14" s="424"/>
      <c r="O14" s="424"/>
      <c r="P14" s="424"/>
      <c r="Q14" s="425"/>
      <c r="R14" s="419">
        <v>107236</v>
      </c>
      <c r="S14" s="420"/>
      <c r="T14" s="420"/>
      <c r="U14" s="420"/>
      <c r="V14" s="421"/>
      <c r="W14" s="506"/>
      <c r="X14" s="507"/>
      <c r="Y14" s="507"/>
      <c r="Z14" s="507"/>
      <c r="AA14" s="507"/>
      <c r="AB14" s="497"/>
      <c r="AC14" s="426">
        <v>1.8</v>
      </c>
      <c r="AD14" s="427"/>
      <c r="AE14" s="427"/>
      <c r="AF14" s="427"/>
      <c r="AG14" s="428"/>
      <c r="AH14" s="426">
        <v>1.9</v>
      </c>
      <c r="AI14" s="427"/>
      <c r="AJ14" s="427"/>
      <c r="AK14" s="427"/>
      <c r="AL14" s="429"/>
      <c r="AM14" s="365"/>
      <c r="AN14" s="366"/>
      <c r="AO14" s="366"/>
      <c r="AP14" s="366"/>
      <c r="AQ14" s="366"/>
      <c r="AR14" s="366"/>
      <c r="AS14" s="366"/>
      <c r="AT14" s="367"/>
      <c r="AU14" s="368"/>
      <c r="AV14" s="369"/>
      <c r="AW14" s="369"/>
      <c r="AX14" s="369"/>
      <c r="AY14" s="370"/>
      <c r="AZ14" s="371"/>
      <c r="BA14" s="371"/>
      <c r="BB14" s="371"/>
      <c r="BC14" s="371"/>
      <c r="BD14" s="371"/>
      <c r="BE14" s="371"/>
      <c r="BF14" s="371"/>
      <c r="BG14" s="371"/>
      <c r="BH14" s="371"/>
      <c r="BI14" s="371"/>
      <c r="BJ14" s="371"/>
      <c r="BK14" s="371"/>
      <c r="BL14" s="371"/>
      <c r="BM14" s="372"/>
      <c r="BN14" s="373"/>
      <c r="BO14" s="374"/>
      <c r="BP14" s="374"/>
      <c r="BQ14" s="374"/>
      <c r="BR14" s="374"/>
      <c r="BS14" s="374"/>
      <c r="BT14" s="374"/>
      <c r="BU14" s="375"/>
      <c r="BV14" s="373"/>
      <c r="BW14" s="374"/>
      <c r="BX14" s="374"/>
      <c r="BY14" s="374"/>
      <c r="BZ14" s="374"/>
      <c r="CA14" s="374"/>
      <c r="CB14" s="374"/>
      <c r="CC14" s="375"/>
      <c r="CD14" s="430" t="s">
        <v>230</v>
      </c>
      <c r="CE14" s="431"/>
      <c r="CF14" s="431"/>
      <c r="CG14" s="431"/>
      <c r="CH14" s="431"/>
      <c r="CI14" s="431"/>
      <c r="CJ14" s="431"/>
      <c r="CK14" s="431"/>
      <c r="CL14" s="431"/>
      <c r="CM14" s="431"/>
      <c r="CN14" s="431"/>
      <c r="CO14" s="431"/>
      <c r="CP14" s="431"/>
      <c r="CQ14" s="431"/>
      <c r="CR14" s="431"/>
      <c r="CS14" s="432"/>
      <c r="CT14" s="433">
        <v>12.8</v>
      </c>
      <c r="CU14" s="434"/>
      <c r="CV14" s="434"/>
      <c r="CW14" s="434"/>
      <c r="CX14" s="434"/>
      <c r="CY14" s="434"/>
      <c r="CZ14" s="434"/>
      <c r="DA14" s="435"/>
      <c r="DB14" s="433">
        <v>30</v>
      </c>
      <c r="DC14" s="434"/>
      <c r="DD14" s="434"/>
      <c r="DE14" s="434"/>
      <c r="DF14" s="434"/>
      <c r="DG14" s="434"/>
      <c r="DH14" s="434"/>
      <c r="DI14" s="435"/>
    </row>
    <row r="15" spans="1:119" ht="18.75" customHeight="1" x14ac:dyDescent="0.15">
      <c r="A15" s="2"/>
      <c r="B15" s="535"/>
      <c r="C15" s="536"/>
      <c r="D15" s="536"/>
      <c r="E15" s="536"/>
      <c r="F15" s="536"/>
      <c r="G15" s="536"/>
      <c r="H15" s="536"/>
      <c r="I15" s="536"/>
      <c r="J15" s="536"/>
      <c r="K15" s="537"/>
      <c r="L15" s="13"/>
      <c r="M15" s="416" t="s">
        <v>216</v>
      </c>
      <c r="N15" s="417"/>
      <c r="O15" s="417"/>
      <c r="P15" s="417"/>
      <c r="Q15" s="418"/>
      <c r="R15" s="419">
        <v>104939</v>
      </c>
      <c r="S15" s="420"/>
      <c r="T15" s="420"/>
      <c r="U15" s="420"/>
      <c r="V15" s="421"/>
      <c r="W15" s="520" t="s">
        <v>8</v>
      </c>
      <c r="X15" s="521"/>
      <c r="Y15" s="521"/>
      <c r="Z15" s="521"/>
      <c r="AA15" s="521"/>
      <c r="AB15" s="511"/>
      <c r="AC15" s="395">
        <v>9728</v>
      </c>
      <c r="AD15" s="396"/>
      <c r="AE15" s="396"/>
      <c r="AF15" s="396"/>
      <c r="AG15" s="422"/>
      <c r="AH15" s="395">
        <v>10822</v>
      </c>
      <c r="AI15" s="396"/>
      <c r="AJ15" s="396"/>
      <c r="AK15" s="396"/>
      <c r="AL15" s="397"/>
      <c r="AM15" s="365"/>
      <c r="AN15" s="366"/>
      <c r="AO15" s="366"/>
      <c r="AP15" s="366"/>
      <c r="AQ15" s="366"/>
      <c r="AR15" s="366"/>
      <c r="AS15" s="366"/>
      <c r="AT15" s="367"/>
      <c r="AU15" s="368"/>
      <c r="AV15" s="369"/>
      <c r="AW15" s="369"/>
      <c r="AX15" s="369"/>
      <c r="AY15" s="353" t="s">
        <v>231</v>
      </c>
      <c r="AZ15" s="354"/>
      <c r="BA15" s="354"/>
      <c r="BB15" s="354"/>
      <c r="BC15" s="354"/>
      <c r="BD15" s="354"/>
      <c r="BE15" s="354"/>
      <c r="BF15" s="354"/>
      <c r="BG15" s="354"/>
      <c r="BH15" s="354"/>
      <c r="BI15" s="354"/>
      <c r="BJ15" s="354"/>
      <c r="BK15" s="354"/>
      <c r="BL15" s="354"/>
      <c r="BM15" s="355"/>
      <c r="BN15" s="356">
        <v>11893029</v>
      </c>
      <c r="BO15" s="357"/>
      <c r="BP15" s="357"/>
      <c r="BQ15" s="357"/>
      <c r="BR15" s="357"/>
      <c r="BS15" s="357"/>
      <c r="BT15" s="357"/>
      <c r="BU15" s="358"/>
      <c r="BV15" s="356">
        <v>12427210</v>
      </c>
      <c r="BW15" s="357"/>
      <c r="BX15" s="357"/>
      <c r="BY15" s="357"/>
      <c r="BZ15" s="357"/>
      <c r="CA15" s="357"/>
      <c r="CB15" s="357"/>
      <c r="CC15" s="358"/>
      <c r="CD15" s="359" t="s">
        <v>217</v>
      </c>
      <c r="CE15" s="360"/>
      <c r="CF15" s="360"/>
      <c r="CG15" s="360"/>
      <c r="CH15" s="360"/>
      <c r="CI15" s="360"/>
      <c r="CJ15" s="360"/>
      <c r="CK15" s="360"/>
      <c r="CL15" s="360"/>
      <c r="CM15" s="360"/>
      <c r="CN15" s="360"/>
      <c r="CO15" s="360"/>
      <c r="CP15" s="360"/>
      <c r="CQ15" s="360"/>
      <c r="CR15" s="360"/>
      <c r="CS15" s="361"/>
      <c r="CT15" s="27"/>
      <c r="CU15" s="30"/>
      <c r="CV15" s="30"/>
      <c r="CW15" s="30"/>
      <c r="CX15" s="30"/>
      <c r="CY15" s="30"/>
      <c r="CZ15" s="30"/>
      <c r="DA15" s="33"/>
      <c r="DB15" s="27"/>
      <c r="DC15" s="30"/>
      <c r="DD15" s="30"/>
      <c r="DE15" s="30"/>
      <c r="DF15" s="30"/>
      <c r="DG15" s="30"/>
      <c r="DH15" s="30"/>
      <c r="DI15" s="33"/>
    </row>
    <row r="16" spans="1:119" ht="18.75" customHeight="1" x14ac:dyDescent="0.15">
      <c r="A16" s="2"/>
      <c r="B16" s="535"/>
      <c r="C16" s="536"/>
      <c r="D16" s="536"/>
      <c r="E16" s="536"/>
      <c r="F16" s="536"/>
      <c r="G16" s="536"/>
      <c r="H16" s="536"/>
      <c r="I16" s="536"/>
      <c r="J16" s="536"/>
      <c r="K16" s="537"/>
      <c r="L16" s="423" t="s">
        <v>47</v>
      </c>
      <c r="M16" s="436"/>
      <c r="N16" s="436"/>
      <c r="O16" s="436"/>
      <c r="P16" s="436"/>
      <c r="Q16" s="437"/>
      <c r="R16" s="438" t="s">
        <v>234</v>
      </c>
      <c r="S16" s="439"/>
      <c r="T16" s="439"/>
      <c r="U16" s="439"/>
      <c r="V16" s="440"/>
      <c r="W16" s="506"/>
      <c r="X16" s="507"/>
      <c r="Y16" s="507"/>
      <c r="Z16" s="507"/>
      <c r="AA16" s="507"/>
      <c r="AB16" s="497"/>
      <c r="AC16" s="426">
        <v>22.3</v>
      </c>
      <c r="AD16" s="427"/>
      <c r="AE16" s="427"/>
      <c r="AF16" s="427"/>
      <c r="AG16" s="428"/>
      <c r="AH16" s="426">
        <v>23.3</v>
      </c>
      <c r="AI16" s="427"/>
      <c r="AJ16" s="427"/>
      <c r="AK16" s="427"/>
      <c r="AL16" s="429"/>
      <c r="AM16" s="365"/>
      <c r="AN16" s="366"/>
      <c r="AO16" s="366"/>
      <c r="AP16" s="366"/>
      <c r="AQ16" s="366"/>
      <c r="AR16" s="366"/>
      <c r="AS16" s="366"/>
      <c r="AT16" s="367"/>
      <c r="AU16" s="368"/>
      <c r="AV16" s="369"/>
      <c r="AW16" s="369"/>
      <c r="AX16" s="369"/>
      <c r="AY16" s="370" t="s">
        <v>118</v>
      </c>
      <c r="AZ16" s="371"/>
      <c r="BA16" s="371"/>
      <c r="BB16" s="371"/>
      <c r="BC16" s="371"/>
      <c r="BD16" s="371"/>
      <c r="BE16" s="371"/>
      <c r="BF16" s="371"/>
      <c r="BG16" s="371"/>
      <c r="BH16" s="371"/>
      <c r="BI16" s="371"/>
      <c r="BJ16" s="371"/>
      <c r="BK16" s="371"/>
      <c r="BL16" s="371"/>
      <c r="BM16" s="372"/>
      <c r="BN16" s="373">
        <v>19974037</v>
      </c>
      <c r="BO16" s="374"/>
      <c r="BP16" s="374"/>
      <c r="BQ16" s="374"/>
      <c r="BR16" s="374"/>
      <c r="BS16" s="374"/>
      <c r="BT16" s="374"/>
      <c r="BU16" s="375"/>
      <c r="BV16" s="373">
        <v>19027141</v>
      </c>
      <c r="BW16" s="374"/>
      <c r="BX16" s="374"/>
      <c r="BY16" s="374"/>
      <c r="BZ16" s="374"/>
      <c r="CA16" s="374"/>
      <c r="CB16" s="374"/>
      <c r="CC16" s="375"/>
      <c r="CD16" s="20"/>
      <c r="CE16" s="541"/>
      <c r="CF16" s="541"/>
      <c r="CG16" s="541"/>
      <c r="CH16" s="541"/>
      <c r="CI16" s="541"/>
      <c r="CJ16" s="541"/>
      <c r="CK16" s="541"/>
      <c r="CL16" s="541"/>
      <c r="CM16" s="541"/>
      <c r="CN16" s="541"/>
      <c r="CO16" s="541"/>
      <c r="CP16" s="541"/>
      <c r="CQ16" s="541"/>
      <c r="CR16" s="541"/>
      <c r="CS16" s="542"/>
      <c r="CT16" s="379"/>
      <c r="CU16" s="380"/>
      <c r="CV16" s="380"/>
      <c r="CW16" s="380"/>
      <c r="CX16" s="380"/>
      <c r="CY16" s="380"/>
      <c r="CZ16" s="380"/>
      <c r="DA16" s="381"/>
      <c r="DB16" s="379"/>
      <c r="DC16" s="380"/>
      <c r="DD16" s="380"/>
      <c r="DE16" s="380"/>
      <c r="DF16" s="380"/>
      <c r="DG16" s="380"/>
      <c r="DH16" s="380"/>
      <c r="DI16" s="381"/>
    </row>
    <row r="17" spans="1:113" ht="18.75" customHeight="1" x14ac:dyDescent="0.15">
      <c r="A17" s="2"/>
      <c r="B17" s="538"/>
      <c r="C17" s="539"/>
      <c r="D17" s="539"/>
      <c r="E17" s="539"/>
      <c r="F17" s="539"/>
      <c r="G17" s="539"/>
      <c r="H17" s="539"/>
      <c r="I17" s="539"/>
      <c r="J17" s="539"/>
      <c r="K17" s="540"/>
      <c r="L17" s="14"/>
      <c r="M17" s="441" t="s">
        <v>111</v>
      </c>
      <c r="N17" s="442"/>
      <c r="O17" s="442"/>
      <c r="P17" s="442"/>
      <c r="Q17" s="443"/>
      <c r="R17" s="438" t="s">
        <v>232</v>
      </c>
      <c r="S17" s="439"/>
      <c r="T17" s="439"/>
      <c r="U17" s="439"/>
      <c r="V17" s="440"/>
      <c r="W17" s="520" t="s">
        <v>103</v>
      </c>
      <c r="X17" s="521"/>
      <c r="Y17" s="521"/>
      <c r="Z17" s="521"/>
      <c r="AA17" s="521"/>
      <c r="AB17" s="511"/>
      <c r="AC17" s="395">
        <v>33023</v>
      </c>
      <c r="AD17" s="396"/>
      <c r="AE17" s="396"/>
      <c r="AF17" s="396"/>
      <c r="AG17" s="422"/>
      <c r="AH17" s="395">
        <v>34757</v>
      </c>
      <c r="AI17" s="396"/>
      <c r="AJ17" s="396"/>
      <c r="AK17" s="396"/>
      <c r="AL17" s="397"/>
      <c r="AM17" s="365"/>
      <c r="AN17" s="366"/>
      <c r="AO17" s="366"/>
      <c r="AP17" s="366"/>
      <c r="AQ17" s="366"/>
      <c r="AR17" s="366"/>
      <c r="AS17" s="366"/>
      <c r="AT17" s="367"/>
      <c r="AU17" s="368"/>
      <c r="AV17" s="369"/>
      <c r="AW17" s="369"/>
      <c r="AX17" s="369"/>
      <c r="AY17" s="370" t="s">
        <v>236</v>
      </c>
      <c r="AZ17" s="371"/>
      <c r="BA17" s="371"/>
      <c r="BB17" s="371"/>
      <c r="BC17" s="371"/>
      <c r="BD17" s="371"/>
      <c r="BE17" s="371"/>
      <c r="BF17" s="371"/>
      <c r="BG17" s="371"/>
      <c r="BH17" s="371"/>
      <c r="BI17" s="371"/>
      <c r="BJ17" s="371"/>
      <c r="BK17" s="371"/>
      <c r="BL17" s="371"/>
      <c r="BM17" s="372"/>
      <c r="BN17" s="373">
        <v>14955584</v>
      </c>
      <c r="BO17" s="374"/>
      <c r="BP17" s="374"/>
      <c r="BQ17" s="374"/>
      <c r="BR17" s="374"/>
      <c r="BS17" s="374"/>
      <c r="BT17" s="374"/>
      <c r="BU17" s="375"/>
      <c r="BV17" s="373">
        <v>15674843</v>
      </c>
      <c r="BW17" s="374"/>
      <c r="BX17" s="374"/>
      <c r="BY17" s="374"/>
      <c r="BZ17" s="374"/>
      <c r="CA17" s="374"/>
      <c r="CB17" s="374"/>
      <c r="CC17" s="375"/>
      <c r="CD17" s="20"/>
      <c r="CE17" s="541"/>
      <c r="CF17" s="541"/>
      <c r="CG17" s="541"/>
      <c r="CH17" s="541"/>
      <c r="CI17" s="541"/>
      <c r="CJ17" s="541"/>
      <c r="CK17" s="541"/>
      <c r="CL17" s="541"/>
      <c r="CM17" s="541"/>
      <c r="CN17" s="541"/>
      <c r="CO17" s="541"/>
      <c r="CP17" s="541"/>
      <c r="CQ17" s="541"/>
      <c r="CR17" s="541"/>
      <c r="CS17" s="542"/>
      <c r="CT17" s="379"/>
      <c r="CU17" s="380"/>
      <c r="CV17" s="380"/>
      <c r="CW17" s="380"/>
      <c r="CX17" s="380"/>
      <c r="CY17" s="380"/>
      <c r="CZ17" s="380"/>
      <c r="DA17" s="381"/>
      <c r="DB17" s="379"/>
      <c r="DC17" s="380"/>
      <c r="DD17" s="380"/>
      <c r="DE17" s="380"/>
      <c r="DF17" s="380"/>
      <c r="DG17" s="380"/>
      <c r="DH17" s="380"/>
      <c r="DI17" s="381"/>
    </row>
    <row r="18" spans="1:113" ht="18.75" customHeight="1" x14ac:dyDescent="0.15">
      <c r="A18" s="2"/>
      <c r="B18" s="444" t="s">
        <v>237</v>
      </c>
      <c r="C18" s="445"/>
      <c r="D18" s="445"/>
      <c r="E18" s="446"/>
      <c r="F18" s="446"/>
      <c r="G18" s="446"/>
      <c r="H18" s="446"/>
      <c r="I18" s="446"/>
      <c r="J18" s="446"/>
      <c r="K18" s="446"/>
      <c r="L18" s="447">
        <v>69.94</v>
      </c>
      <c r="M18" s="447"/>
      <c r="N18" s="447"/>
      <c r="O18" s="447"/>
      <c r="P18" s="447"/>
      <c r="Q18" s="447"/>
      <c r="R18" s="448"/>
      <c r="S18" s="448"/>
      <c r="T18" s="448"/>
      <c r="U18" s="448"/>
      <c r="V18" s="449"/>
      <c r="W18" s="522"/>
      <c r="X18" s="523"/>
      <c r="Y18" s="523"/>
      <c r="Z18" s="523"/>
      <c r="AA18" s="523"/>
      <c r="AB18" s="514"/>
      <c r="AC18" s="450">
        <v>75.8</v>
      </c>
      <c r="AD18" s="451"/>
      <c r="AE18" s="451"/>
      <c r="AF18" s="451"/>
      <c r="AG18" s="452"/>
      <c r="AH18" s="450">
        <v>74.8</v>
      </c>
      <c r="AI18" s="451"/>
      <c r="AJ18" s="451"/>
      <c r="AK18" s="451"/>
      <c r="AL18" s="453"/>
      <c r="AM18" s="365"/>
      <c r="AN18" s="366"/>
      <c r="AO18" s="366"/>
      <c r="AP18" s="366"/>
      <c r="AQ18" s="366"/>
      <c r="AR18" s="366"/>
      <c r="AS18" s="366"/>
      <c r="AT18" s="367"/>
      <c r="AU18" s="368"/>
      <c r="AV18" s="369"/>
      <c r="AW18" s="369"/>
      <c r="AX18" s="369"/>
      <c r="AY18" s="370" t="s">
        <v>239</v>
      </c>
      <c r="AZ18" s="371"/>
      <c r="BA18" s="371"/>
      <c r="BB18" s="371"/>
      <c r="BC18" s="371"/>
      <c r="BD18" s="371"/>
      <c r="BE18" s="371"/>
      <c r="BF18" s="371"/>
      <c r="BG18" s="371"/>
      <c r="BH18" s="371"/>
      <c r="BI18" s="371"/>
      <c r="BJ18" s="371"/>
      <c r="BK18" s="371"/>
      <c r="BL18" s="371"/>
      <c r="BM18" s="372"/>
      <c r="BN18" s="373">
        <v>23473834</v>
      </c>
      <c r="BO18" s="374"/>
      <c r="BP18" s="374"/>
      <c r="BQ18" s="374"/>
      <c r="BR18" s="374"/>
      <c r="BS18" s="374"/>
      <c r="BT18" s="374"/>
      <c r="BU18" s="375"/>
      <c r="BV18" s="373">
        <v>23047539</v>
      </c>
      <c r="BW18" s="374"/>
      <c r="BX18" s="374"/>
      <c r="BY18" s="374"/>
      <c r="BZ18" s="374"/>
      <c r="CA18" s="374"/>
      <c r="CB18" s="374"/>
      <c r="CC18" s="375"/>
      <c r="CD18" s="20"/>
      <c r="CE18" s="541"/>
      <c r="CF18" s="541"/>
      <c r="CG18" s="541"/>
      <c r="CH18" s="541"/>
      <c r="CI18" s="541"/>
      <c r="CJ18" s="541"/>
      <c r="CK18" s="541"/>
      <c r="CL18" s="541"/>
      <c r="CM18" s="541"/>
      <c r="CN18" s="541"/>
      <c r="CO18" s="541"/>
      <c r="CP18" s="541"/>
      <c r="CQ18" s="541"/>
      <c r="CR18" s="541"/>
      <c r="CS18" s="542"/>
      <c r="CT18" s="379"/>
      <c r="CU18" s="380"/>
      <c r="CV18" s="380"/>
      <c r="CW18" s="380"/>
      <c r="CX18" s="380"/>
      <c r="CY18" s="380"/>
      <c r="CZ18" s="380"/>
      <c r="DA18" s="381"/>
      <c r="DB18" s="379"/>
      <c r="DC18" s="380"/>
      <c r="DD18" s="380"/>
      <c r="DE18" s="380"/>
      <c r="DF18" s="380"/>
      <c r="DG18" s="380"/>
      <c r="DH18" s="380"/>
      <c r="DI18" s="381"/>
    </row>
    <row r="19" spans="1:113" ht="18.75" customHeight="1" x14ac:dyDescent="0.15">
      <c r="A19" s="2"/>
      <c r="B19" s="444" t="s">
        <v>70</v>
      </c>
      <c r="C19" s="445"/>
      <c r="D19" s="445"/>
      <c r="E19" s="446"/>
      <c r="F19" s="446"/>
      <c r="G19" s="446"/>
      <c r="H19" s="446"/>
      <c r="I19" s="446"/>
      <c r="J19" s="446"/>
      <c r="K19" s="446"/>
      <c r="L19" s="454">
        <v>1494</v>
      </c>
      <c r="M19" s="454"/>
      <c r="N19" s="454"/>
      <c r="O19" s="454"/>
      <c r="P19" s="454"/>
      <c r="Q19" s="454"/>
      <c r="R19" s="455"/>
      <c r="S19" s="455"/>
      <c r="T19" s="455"/>
      <c r="U19" s="455"/>
      <c r="V19" s="456"/>
      <c r="W19" s="350"/>
      <c r="X19" s="351"/>
      <c r="Y19" s="351"/>
      <c r="Z19" s="351"/>
      <c r="AA19" s="351"/>
      <c r="AB19" s="351"/>
      <c r="AC19" s="457"/>
      <c r="AD19" s="457"/>
      <c r="AE19" s="457"/>
      <c r="AF19" s="457"/>
      <c r="AG19" s="457"/>
      <c r="AH19" s="457"/>
      <c r="AI19" s="457"/>
      <c r="AJ19" s="457"/>
      <c r="AK19" s="457"/>
      <c r="AL19" s="458"/>
      <c r="AM19" s="365"/>
      <c r="AN19" s="366"/>
      <c r="AO19" s="366"/>
      <c r="AP19" s="366"/>
      <c r="AQ19" s="366"/>
      <c r="AR19" s="366"/>
      <c r="AS19" s="366"/>
      <c r="AT19" s="367"/>
      <c r="AU19" s="368"/>
      <c r="AV19" s="369"/>
      <c r="AW19" s="369"/>
      <c r="AX19" s="369"/>
      <c r="AY19" s="370" t="s">
        <v>225</v>
      </c>
      <c r="AZ19" s="371"/>
      <c r="BA19" s="371"/>
      <c r="BB19" s="371"/>
      <c r="BC19" s="371"/>
      <c r="BD19" s="371"/>
      <c r="BE19" s="371"/>
      <c r="BF19" s="371"/>
      <c r="BG19" s="371"/>
      <c r="BH19" s="371"/>
      <c r="BI19" s="371"/>
      <c r="BJ19" s="371"/>
      <c r="BK19" s="371"/>
      <c r="BL19" s="371"/>
      <c r="BM19" s="372"/>
      <c r="BN19" s="373">
        <v>30270710</v>
      </c>
      <c r="BO19" s="374"/>
      <c r="BP19" s="374"/>
      <c r="BQ19" s="374"/>
      <c r="BR19" s="374"/>
      <c r="BS19" s="374"/>
      <c r="BT19" s="374"/>
      <c r="BU19" s="375"/>
      <c r="BV19" s="373">
        <v>29195057</v>
      </c>
      <c r="BW19" s="374"/>
      <c r="BX19" s="374"/>
      <c r="BY19" s="374"/>
      <c r="BZ19" s="374"/>
      <c r="CA19" s="374"/>
      <c r="CB19" s="374"/>
      <c r="CC19" s="375"/>
      <c r="CD19" s="20"/>
      <c r="CE19" s="541"/>
      <c r="CF19" s="541"/>
      <c r="CG19" s="541"/>
      <c r="CH19" s="541"/>
      <c r="CI19" s="541"/>
      <c r="CJ19" s="541"/>
      <c r="CK19" s="541"/>
      <c r="CL19" s="541"/>
      <c r="CM19" s="541"/>
      <c r="CN19" s="541"/>
      <c r="CO19" s="541"/>
      <c r="CP19" s="541"/>
      <c r="CQ19" s="541"/>
      <c r="CR19" s="541"/>
      <c r="CS19" s="542"/>
      <c r="CT19" s="379"/>
      <c r="CU19" s="380"/>
      <c r="CV19" s="380"/>
      <c r="CW19" s="380"/>
      <c r="CX19" s="380"/>
      <c r="CY19" s="380"/>
      <c r="CZ19" s="380"/>
      <c r="DA19" s="381"/>
      <c r="DB19" s="379"/>
      <c r="DC19" s="380"/>
      <c r="DD19" s="380"/>
      <c r="DE19" s="380"/>
      <c r="DF19" s="380"/>
      <c r="DG19" s="380"/>
      <c r="DH19" s="380"/>
      <c r="DI19" s="381"/>
    </row>
    <row r="20" spans="1:113" ht="18.75" customHeight="1" x14ac:dyDescent="0.15">
      <c r="A20" s="2"/>
      <c r="B20" s="444" t="s">
        <v>240</v>
      </c>
      <c r="C20" s="445"/>
      <c r="D20" s="445"/>
      <c r="E20" s="446"/>
      <c r="F20" s="446"/>
      <c r="G20" s="446"/>
      <c r="H20" s="446"/>
      <c r="I20" s="446"/>
      <c r="J20" s="446"/>
      <c r="K20" s="446"/>
      <c r="L20" s="454">
        <v>45447</v>
      </c>
      <c r="M20" s="454"/>
      <c r="N20" s="454"/>
      <c r="O20" s="454"/>
      <c r="P20" s="454"/>
      <c r="Q20" s="454"/>
      <c r="R20" s="455"/>
      <c r="S20" s="455"/>
      <c r="T20" s="455"/>
      <c r="U20" s="455"/>
      <c r="V20" s="456"/>
      <c r="W20" s="522"/>
      <c r="X20" s="523"/>
      <c r="Y20" s="523"/>
      <c r="Z20" s="523"/>
      <c r="AA20" s="523"/>
      <c r="AB20" s="523"/>
      <c r="AC20" s="459"/>
      <c r="AD20" s="459"/>
      <c r="AE20" s="459"/>
      <c r="AF20" s="459"/>
      <c r="AG20" s="459"/>
      <c r="AH20" s="459"/>
      <c r="AI20" s="459"/>
      <c r="AJ20" s="459"/>
      <c r="AK20" s="459"/>
      <c r="AL20" s="460"/>
      <c r="AM20" s="461"/>
      <c r="AN20" s="399"/>
      <c r="AO20" s="399"/>
      <c r="AP20" s="399"/>
      <c r="AQ20" s="399"/>
      <c r="AR20" s="399"/>
      <c r="AS20" s="399"/>
      <c r="AT20" s="400"/>
      <c r="AU20" s="462"/>
      <c r="AV20" s="463"/>
      <c r="AW20" s="463"/>
      <c r="AX20" s="464"/>
      <c r="AY20" s="370"/>
      <c r="AZ20" s="371"/>
      <c r="BA20" s="371"/>
      <c r="BB20" s="371"/>
      <c r="BC20" s="371"/>
      <c r="BD20" s="371"/>
      <c r="BE20" s="371"/>
      <c r="BF20" s="371"/>
      <c r="BG20" s="371"/>
      <c r="BH20" s="371"/>
      <c r="BI20" s="371"/>
      <c r="BJ20" s="371"/>
      <c r="BK20" s="371"/>
      <c r="BL20" s="371"/>
      <c r="BM20" s="372"/>
      <c r="BN20" s="373"/>
      <c r="BO20" s="374"/>
      <c r="BP20" s="374"/>
      <c r="BQ20" s="374"/>
      <c r="BR20" s="374"/>
      <c r="BS20" s="374"/>
      <c r="BT20" s="374"/>
      <c r="BU20" s="375"/>
      <c r="BV20" s="373"/>
      <c r="BW20" s="374"/>
      <c r="BX20" s="374"/>
      <c r="BY20" s="374"/>
      <c r="BZ20" s="374"/>
      <c r="CA20" s="374"/>
      <c r="CB20" s="374"/>
      <c r="CC20" s="375"/>
      <c r="CD20" s="20"/>
      <c r="CE20" s="541"/>
      <c r="CF20" s="541"/>
      <c r="CG20" s="541"/>
      <c r="CH20" s="541"/>
      <c r="CI20" s="541"/>
      <c r="CJ20" s="541"/>
      <c r="CK20" s="541"/>
      <c r="CL20" s="541"/>
      <c r="CM20" s="541"/>
      <c r="CN20" s="541"/>
      <c r="CO20" s="541"/>
      <c r="CP20" s="541"/>
      <c r="CQ20" s="541"/>
      <c r="CR20" s="541"/>
      <c r="CS20" s="542"/>
      <c r="CT20" s="379"/>
      <c r="CU20" s="380"/>
      <c r="CV20" s="380"/>
      <c r="CW20" s="380"/>
      <c r="CX20" s="380"/>
      <c r="CY20" s="380"/>
      <c r="CZ20" s="380"/>
      <c r="DA20" s="381"/>
      <c r="DB20" s="379"/>
      <c r="DC20" s="380"/>
      <c r="DD20" s="380"/>
      <c r="DE20" s="380"/>
      <c r="DF20" s="380"/>
      <c r="DG20" s="380"/>
      <c r="DH20" s="380"/>
      <c r="DI20" s="381"/>
    </row>
    <row r="21" spans="1:113" ht="18.75" customHeight="1" x14ac:dyDescent="0.15">
      <c r="A21" s="2"/>
      <c r="B21" s="465" t="s">
        <v>242</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468"/>
      <c r="AZ21" s="469"/>
      <c r="BA21" s="469"/>
      <c r="BB21" s="469"/>
      <c r="BC21" s="469"/>
      <c r="BD21" s="469"/>
      <c r="BE21" s="469"/>
      <c r="BF21" s="469"/>
      <c r="BG21" s="469"/>
      <c r="BH21" s="469"/>
      <c r="BI21" s="469"/>
      <c r="BJ21" s="469"/>
      <c r="BK21" s="469"/>
      <c r="BL21" s="469"/>
      <c r="BM21" s="470"/>
      <c r="BN21" s="471"/>
      <c r="BO21" s="472"/>
      <c r="BP21" s="472"/>
      <c r="BQ21" s="472"/>
      <c r="BR21" s="472"/>
      <c r="BS21" s="472"/>
      <c r="BT21" s="472"/>
      <c r="BU21" s="473"/>
      <c r="BV21" s="471"/>
      <c r="BW21" s="472"/>
      <c r="BX21" s="472"/>
      <c r="BY21" s="472"/>
      <c r="BZ21" s="472"/>
      <c r="CA21" s="472"/>
      <c r="CB21" s="472"/>
      <c r="CC21" s="473"/>
      <c r="CD21" s="20"/>
      <c r="CE21" s="541"/>
      <c r="CF21" s="541"/>
      <c r="CG21" s="541"/>
      <c r="CH21" s="541"/>
      <c r="CI21" s="541"/>
      <c r="CJ21" s="541"/>
      <c r="CK21" s="541"/>
      <c r="CL21" s="541"/>
      <c r="CM21" s="541"/>
      <c r="CN21" s="541"/>
      <c r="CO21" s="541"/>
      <c r="CP21" s="541"/>
      <c r="CQ21" s="541"/>
      <c r="CR21" s="541"/>
      <c r="CS21" s="542"/>
      <c r="CT21" s="379"/>
      <c r="CU21" s="380"/>
      <c r="CV21" s="380"/>
      <c r="CW21" s="380"/>
      <c r="CX21" s="380"/>
      <c r="CY21" s="380"/>
      <c r="CZ21" s="380"/>
      <c r="DA21" s="381"/>
      <c r="DB21" s="379"/>
      <c r="DC21" s="380"/>
      <c r="DD21" s="380"/>
      <c r="DE21" s="380"/>
      <c r="DF21" s="380"/>
      <c r="DG21" s="380"/>
      <c r="DH21" s="380"/>
      <c r="DI21" s="381"/>
    </row>
    <row r="22" spans="1:113" ht="18.75" customHeight="1" x14ac:dyDescent="0.15">
      <c r="A22" s="2"/>
      <c r="B22" s="566" t="s">
        <v>243</v>
      </c>
      <c r="C22" s="567"/>
      <c r="D22" s="568"/>
      <c r="E22" s="516" t="s">
        <v>10</v>
      </c>
      <c r="F22" s="521"/>
      <c r="G22" s="521"/>
      <c r="H22" s="521"/>
      <c r="I22" s="521"/>
      <c r="J22" s="521"/>
      <c r="K22" s="511"/>
      <c r="L22" s="516" t="s">
        <v>245</v>
      </c>
      <c r="M22" s="521"/>
      <c r="N22" s="521"/>
      <c r="O22" s="521"/>
      <c r="P22" s="511"/>
      <c r="Q22" s="543" t="s">
        <v>246</v>
      </c>
      <c r="R22" s="544"/>
      <c r="S22" s="544"/>
      <c r="T22" s="544"/>
      <c r="U22" s="544"/>
      <c r="V22" s="545"/>
      <c r="W22" s="575" t="s">
        <v>248</v>
      </c>
      <c r="X22" s="567"/>
      <c r="Y22" s="568"/>
      <c r="Z22" s="516" t="s">
        <v>10</v>
      </c>
      <c r="AA22" s="521"/>
      <c r="AB22" s="521"/>
      <c r="AC22" s="521"/>
      <c r="AD22" s="521"/>
      <c r="AE22" s="521"/>
      <c r="AF22" s="521"/>
      <c r="AG22" s="511"/>
      <c r="AH22" s="549" t="s">
        <v>187</v>
      </c>
      <c r="AI22" s="521"/>
      <c r="AJ22" s="521"/>
      <c r="AK22" s="521"/>
      <c r="AL22" s="511"/>
      <c r="AM22" s="549" t="s">
        <v>249</v>
      </c>
      <c r="AN22" s="550"/>
      <c r="AO22" s="550"/>
      <c r="AP22" s="550"/>
      <c r="AQ22" s="550"/>
      <c r="AR22" s="551"/>
      <c r="AS22" s="543" t="s">
        <v>246</v>
      </c>
      <c r="AT22" s="544"/>
      <c r="AU22" s="544"/>
      <c r="AV22" s="544"/>
      <c r="AW22" s="544"/>
      <c r="AX22" s="555"/>
      <c r="AY22" s="353" t="s">
        <v>250</v>
      </c>
      <c r="AZ22" s="354"/>
      <c r="BA22" s="354"/>
      <c r="BB22" s="354"/>
      <c r="BC22" s="354"/>
      <c r="BD22" s="354"/>
      <c r="BE22" s="354"/>
      <c r="BF22" s="354"/>
      <c r="BG22" s="354"/>
      <c r="BH22" s="354"/>
      <c r="BI22" s="354"/>
      <c r="BJ22" s="354"/>
      <c r="BK22" s="354"/>
      <c r="BL22" s="354"/>
      <c r="BM22" s="355"/>
      <c r="BN22" s="356">
        <v>49298016</v>
      </c>
      <c r="BO22" s="357"/>
      <c r="BP22" s="357"/>
      <c r="BQ22" s="357"/>
      <c r="BR22" s="357"/>
      <c r="BS22" s="357"/>
      <c r="BT22" s="357"/>
      <c r="BU22" s="358"/>
      <c r="BV22" s="356">
        <v>49993816</v>
      </c>
      <c r="BW22" s="357"/>
      <c r="BX22" s="357"/>
      <c r="BY22" s="357"/>
      <c r="BZ22" s="357"/>
      <c r="CA22" s="357"/>
      <c r="CB22" s="357"/>
      <c r="CC22" s="358"/>
      <c r="CD22" s="20"/>
      <c r="CE22" s="541"/>
      <c r="CF22" s="541"/>
      <c r="CG22" s="541"/>
      <c r="CH22" s="541"/>
      <c r="CI22" s="541"/>
      <c r="CJ22" s="541"/>
      <c r="CK22" s="541"/>
      <c r="CL22" s="541"/>
      <c r="CM22" s="541"/>
      <c r="CN22" s="541"/>
      <c r="CO22" s="541"/>
      <c r="CP22" s="541"/>
      <c r="CQ22" s="541"/>
      <c r="CR22" s="541"/>
      <c r="CS22" s="542"/>
      <c r="CT22" s="379"/>
      <c r="CU22" s="380"/>
      <c r="CV22" s="380"/>
      <c r="CW22" s="380"/>
      <c r="CX22" s="380"/>
      <c r="CY22" s="380"/>
      <c r="CZ22" s="380"/>
      <c r="DA22" s="381"/>
      <c r="DB22" s="379"/>
      <c r="DC22" s="380"/>
      <c r="DD22" s="380"/>
      <c r="DE22" s="380"/>
      <c r="DF22" s="380"/>
      <c r="DG22" s="380"/>
      <c r="DH22" s="380"/>
      <c r="DI22" s="381"/>
    </row>
    <row r="23" spans="1:113" ht="18.75" customHeight="1" x14ac:dyDescent="0.15">
      <c r="A23" s="2"/>
      <c r="B23" s="569"/>
      <c r="C23" s="570"/>
      <c r="D23" s="571"/>
      <c r="E23" s="503"/>
      <c r="F23" s="507"/>
      <c r="G23" s="507"/>
      <c r="H23" s="507"/>
      <c r="I23" s="507"/>
      <c r="J23" s="507"/>
      <c r="K23" s="497"/>
      <c r="L23" s="503"/>
      <c r="M23" s="507"/>
      <c r="N23" s="507"/>
      <c r="O23" s="507"/>
      <c r="P23" s="497"/>
      <c r="Q23" s="546"/>
      <c r="R23" s="547"/>
      <c r="S23" s="547"/>
      <c r="T23" s="547"/>
      <c r="U23" s="547"/>
      <c r="V23" s="548"/>
      <c r="W23" s="576"/>
      <c r="X23" s="570"/>
      <c r="Y23" s="571"/>
      <c r="Z23" s="503"/>
      <c r="AA23" s="507"/>
      <c r="AB23" s="507"/>
      <c r="AC23" s="507"/>
      <c r="AD23" s="507"/>
      <c r="AE23" s="507"/>
      <c r="AF23" s="507"/>
      <c r="AG23" s="497"/>
      <c r="AH23" s="503"/>
      <c r="AI23" s="507"/>
      <c r="AJ23" s="507"/>
      <c r="AK23" s="507"/>
      <c r="AL23" s="497"/>
      <c r="AM23" s="552"/>
      <c r="AN23" s="553"/>
      <c r="AO23" s="553"/>
      <c r="AP23" s="553"/>
      <c r="AQ23" s="553"/>
      <c r="AR23" s="554"/>
      <c r="AS23" s="546"/>
      <c r="AT23" s="547"/>
      <c r="AU23" s="547"/>
      <c r="AV23" s="547"/>
      <c r="AW23" s="547"/>
      <c r="AX23" s="556"/>
      <c r="AY23" s="370" t="s">
        <v>253</v>
      </c>
      <c r="AZ23" s="371"/>
      <c r="BA23" s="371"/>
      <c r="BB23" s="371"/>
      <c r="BC23" s="371"/>
      <c r="BD23" s="371"/>
      <c r="BE23" s="371"/>
      <c r="BF23" s="371"/>
      <c r="BG23" s="371"/>
      <c r="BH23" s="371"/>
      <c r="BI23" s="371"/>
      <c r="BJ23" s="371"/>
      <c r="BK23" s="371"/>
      <c r="BL23" s="371"/>
      <c r="BM23" s="372"/>
      <c r="BN23" s="373">
        <v>35111456</v>
      </c>
      <c r="BO23" s="374"/>
      <c r="BP23" s="374"/>
      <c r="BQ23" s="374"/>
      <c r="BR23" s="374"/>
      <c r="BS23" s="374"/>
      <c r="BT23" s="374"/>
      <c r="BU23" s="375"/>
      <c r="BV23" s="373">
        <v>34974477</v>
      </c>
      <c r="BW23" s="374"/>
      <c r="BX23" s="374"/>
      <c r="BY23" s="374"/>
      <c r="BZ23" s="374"/>
      <c r="CA23" s="374"/>
      <c r="CB23" s="374"/>
      <c r="CC23" s="375"/>
      <c r="CD23" s="20"/>
      <c r="CE23" s="541"/>
      <c r="CF23" s="541"/>
      <c r="CG23" s="541"/>
      <c r="CH23" s="541"/>
      <c r="CI23" s="541"/>
      <c r="CJ23" s="541"/>
      <c r="CK23" s="541"/>
      <c r="CL23" s="541"/>
      <c r="CM23" s="541"/>
      <c r="CN23" s="541"/>
      <c r="CO23" s="541"/>
      <c r="CP23" s="541"/>
      <c r="CQ23" s="541"/>
      <c r="CR23" s="541"/>
      <c r="CS23" s="542"/>
      <c r="CT23" s="379"/>
      <c r="CU23" s="380"/>
      <c r="CV23" s="380"/>
      <c r="CW23" s="380"/>
      <c r="CX23" s="380"/>
      <c r="CY23" s="380"/>
      <c r="CZ23" s="380"/>
      <c r="DA23" s="381"/>
      <c r="DB23" s="379"/>
      <c r="DC23" s="380"/>
      <c r="DD23" s="380"/>
      <c r="DE23" s="380"/>
      <c r="DF23" s="380"/>
      <c r="DG23" s="380"/>
      <c r="DH23" s="380"/>
      <c r="DI23" s="381"/>
    </row>
    <row r="24" spans="1:113" ht="18.75" customHeight="1" x14ac:dyDescent="0.15">
      <c r="A24" s="2"/>
      <c r="B24" s="569"/>
      <c r="C24" s="570"/>
      <c r="D24" s="571"/>
      <c r="E24" s="394" t="s">
        <v>254</v>
      </c>
      <c r="F24" s="366"/>
      <c r="G24" s="366"/>
      <c r="H24" s="366"/>
      <c r="I24" s="366"/>
      <c r="J24" s="366"/>
      <c r="K24" s="367"/>
      <c r="L24" s="395">
        <v>1</v>
      </c>
      <c r="M24" s="396"/>
      <c r="N24" s="396"/>
      <c r="O24" s="396"/>
      <c r="P24" s="422"/>
      <c r="Q24" s="395">
        <v>8760</v>
      </c>
      <c r="R24" s="396"/>
      <c r="S24" s="396"/>
      <c r="T24" s="396"/>
      <c r="U24" s="396"/>
      <c r="V24" s="422"/>
      <c r="W24" s="576"/>
      <c r="X24" s="570"/>
      <c r="Y24" s="571"/>
      <c r="Z24" s="394" t="s">
        <v>256</v>
      </c>
      <c r="AA24" s="366"/>
      <c r="AB24" s="366"/>
      <c r="AC24" s="366"/>
      <c r="AD24" s="366"/>
      <c r="AE24" s="366"/>
      <c r="AF24" s="366"/>
      <c r="AG24" s="367"/>
      <c r="AH24" s="395">
        <v>755</v>
      </c>
      <c r="AI24" s="396"/>
      <c r="AJ24" s="396"/>
      <c r="AK24" s="396"/>
      <c r="AL24" s="422"/>
      <c r="AM24" s="395">
        <v>2314075</v>
      </c>
      <c r="AN24" s="396"/>
      <c r="AO24" s="396"/>
      <c r="AP24" s="396"/>
      <c r="AQ24" s="396"/>
      <c r="AR24" s="422"/>
      <c r="AS24" s="395">
        <v>3065</v>
      </c>
      <c r="AT24" s="396"/>
      <c r="AU24" s="396"/>
      <c r="AV24" s="396"/>
      <c r="AW24" s="396"/>
      <c r="AX24" s="397"/>
      <c r="AY24" s="468" t="s">
        <v>257</v>
      </c>
      <c r="AZ24" s="469"/>
      <c r="BA24" s="469"/>
      <c r="BB24" s="469"/>
      <c r="BC24" s="469"/>
      <c r="BD24" s="469"/>
      <c r="BE24" s="469"/>
      <c r="BF24" s="469"/>
      <c r="BG24" s="469"/>
      <c r="BH24" s="469"/>
      <c r="BI24" s="469"/>
      <c r="BJ24" s="469"/>
      <c r="BK24" s="469"/>
      <c r="BL24" s="469"/>
      <c r="BM24" s="470"/>
      <c r="BN24" s="373">
        <v>26667089</v>
      </c>
      <c r="BO24" s="374"/>
      <c r="BP24" s="374"/>
      <c r="BQ24" s="374"/>
      <c r="BR24" s="374"/>
      <c r="BS24" s="374"/>
      <c r="BT24" s="374"/>
      <c r="BU24" s="375"/>
      <c r="BV24" s="373">
        <v>27585305</v>
      </c>
      <c r="BW24" s="374"/>
      <c r="BX24" s="374"/>
      <c r="BY24" s="374"/>
      <c r="BZ24" s="374"/>
      <c r="CA24" s="374"/>
      <c r="CB24" s="374"/>
      <c r="CC24" s="375"/>
      <c r="CD24" s="20"/>
      <c r="CE24" s="541"/>
      <c r="CF24" s="541"/>
      <c r="CG24" s="541"/>
      <c r="CH24" s="541"/>
      <c r="CI24" s="541"/>
      <c r="CJ24" s="541"/>
      <c r="CK24" s="541"/>
      <c r="CL24" s="541"/>
      <c r="CM24" s="541"/>
      <c r="CN24" s="541"/>
      <c r="CO24" s="541"/>
      <c r="CP24" s="541"/>
      <c r="CQ24" s="541"/>
      <c r="CR24" s="541"/>
      <c r="CS24" s="542"/>
      <c r="CT24" s="379"/>
      <c r="CU24" s="380"/>
      <c r="CV24" s="380"/>
      <c r="CW24" s="380"/>
      <c r="CX24" s="380"/>
      <c r="CY24" s="380"/>
      <c r="CZ24" s="380"/>
      <c r="DA24" s="381"/>
      <c r="DB24" s="379"/>
      <c r="DC24" s="380"/>
      <c r="DD24" s="380"/>
      <c r="DE24" s="380"/>
      <c r="DF24" s="380"/>
      <c r="DG24" s="380"/>
      <c r="DH24" s="380"/>
      <c r="DI24" s="381"/>
    </row>
    <row r="25" spans="1:113" ht="18.75" customHeight="1" x14ac:dyDescent="0.15">
      <c r="A25" s="2"/>
      <c r="B25" s="569"/>
      <c r="C25" s="570"/>
      <c r="D25" s="571"/>
      <c r="E25" s="394" t="s">
        <v>200</v>
      </c>
      <c r="F25" s="366"/>
      <c r="G25" s="366"/>
      <c r="H25" s="366"/>
      <c r="I25" s="366"/>
      <c r="J25" s="366"/>
      <c r="K25" s="367"/>
      <c r="L25" s="395">
        <v>1</v>
      </c>
      <c r="M25" s="396"/>
      <c r="N25" s="396"/>
      <c r="O25" s="396"/>
      <c r="P25" s="422"/>
      <c r="Q25" s="395">
        <v>7180</v>
      </c>
      <c r="R25" s="396"/>
      <c r="S25" s="396"/>
      <c r="T25" s="396"/>
      <c r="U25" s="396"/>
      <c r="V25" s="422"/>
      <c r="W25" s="576"/>
      <c r="X25" s="570"/>
      <c r="Y25" s="571"/>
      <c r="Z25" s="394" t="s">
        <v>259</v>
      </c>
      <c r="AA25" s="366"/>
      <c r="AB25" s="366"/>
      <c r="AC25" s="366"/>
      <c r="AD25" s="366"/>
      <c r="AE25" s="366"/>
      <c r="AF25" s="366"/>
      <c r="AG25" s="367"/>
      <c r="AH25" s="395">
        <v>162</v>
      </c>
      <c r="AI25" s="396"/>
      <c r="AJ25" s="396"/>
      <c r="AK25" s="396"/>
      <c r="AL25" s="422"/>
      <c r="AM25" s="395">
        <v>510948</v>
      </c>
      <c r="AN25" s="396"/>
      <c r="AO25" s="396"/>
      <c r="AP25" s="396"/>
      <c r="AQ25" s="396"/>
      <c r="AR25" s="422"/>
      <c r="AS25" s="395">
        <v>3154</v>
      </c>
      <c r="AT25" s="396"/>
      <c r="AU25" s="396"/>
      <c r="AV25" s="396"/>
      <c r="AW25" s="396"/>
      <c r="AX25" s="397"/>
      <c r="AY25" s="353" t="s">
        <v>39</v>
      </c>
      <c r="AZ25" s="354"/>
      <c r="BA25" s="354"/>
      <c r="BB25" s="354"/>
      <c r="BC25" s="354"/>
      <c r="BD25" s="354"/>
      <c r="BE25" s="354"/>
      <c r="BF25" s="354"/>
      <c r="BG25" s="354"/>
      <c r="BH25" s="354"/>
      <c r="BI25" s="354"/>
      <c r="BJ25" s="354"/>
      <c r="BK25" s="354"/>
      <c r="BL25" s="354"/>
      <c r="BM25" s="355"/>
      <c r="BN25" s="356">
        <v>2499134</v>
      </c>
      <c r="BO25" s="357"/>
      <c r="BP25" s="357"/>
      <c r="BQ25" s="357"/>
      <c r="BR25" s="357"/>
      <c r="BS25" s="357"/>
      <c r="BT25" s="357"/>
      <c r="BU25" s="358"/>
      <c r="BV25" s="356">
        <v>2386731</v>
      </c>
      <c r="BW25" s="357"/>
      <c r="BX25" s="357"/>
      <c r="BY25" s="357"/>
      <c r="BZ25" s="357"/>
      <c r="CA25" s="357"/>
      <c r="CB25" s="357"/>
      <c r="CC25" s="358"/>
      <c r="CD25" s="20"/>
      <c r="CE25" s="541"/>
      <c r="CF25" s="541"/>
      <c r="CG25" s="541"/>
      <c r="CH25" s="541"/>
      <c r="CI25" s="541"/>
      <c r="CJ25" s="541"/>
      <c r="CK25" s="541"/>
      <c r="CL25" s="541"/>
      <c r="CM25" s="541"/>
      <c r="CN25" s="541"/>
      <c r="CO25" s="541"/>
      <c r="CP25" s="541"/>
      <c r="CQ25" s="541"/>
      <c r="CR25" s="541"/>
      <c r="CS25" s="542"/>
      <c r="CT25" s="379"/>
      <c r="CU25" s="380"/>
      <c r="CV25" s="380"/>
      <c r="CW25" s="380"/>
      <c r="CX25" s="380"/>
      <c r="CY25" s="380"/>
      <c r="CZ25" s="380"/>
      <c r="DA25" s="381"/>
      <c r="DB25" s="379"/>
      <c r="DC25" s="380"/>
      <c r="DD25" s="380"/>
      <c r="DE25" s="380"/>
      <c r="DF25" s="380"/>
      <c r="DG25" s="380"/>
      <c r="DH25" s="380"/>
      <c r="DI25" s="381"/>
    </row>
    <row r="26" spans="1:113" ht="18.75" customHeight="1" x14ac:dyDescent="0.15">
      <c r="A26" s="2"/>
      <c r="B26" s="569"/>
      <c r="C26" s="570"/>
      <c r="D26" s="571"/>
      <c r="E26" s="394" t="s">
        <v>260</v>
      </c>
      <c r="F26" s="366"/>
      <c r="G26" s="366"/>
      <c r="H26" s="366"/>
      <c r="I26" s="366"/>
      <c r="J26" s="366"/>
      <c r="K26" s="367"/>
      <c r="L26" s="395">
        <v>1</v>
      </c>
      <c r="M26" s="396"/>
      <c r="N26" s="396"/>
      <c r="O26" s="396"/>
      <c r="P26" s="422"/>
      <c r="Q26" s="395">
        <v>6580</v>
      </c>
      <c r="R26" s="396"/>
      <c r="S26" s="396"/>
      <c r="T26" s="396"/>
      <c r="U26" s="396"/>
      <c r="V26" s="422"/>
      <c r="W26" s="576"/>
      <c r="X26" s="570"/>
      <c r="Y26" s="571"/>
      <c r="Z26" s="394" t="s">
        <v>261</v>
      </c>
      <c r="AA26" s="474"/>
      <c r="AB26" s="474"/>
      <c r="AC26" s="474"/>
      <c r="AD26" s="474"/>
      <c r="AE26" s="474"/>
      <c r="AF26" s="474"/>
      <c r="AG26" s="475"/>
      <c r="AH26" s="395">
        <v>26</v>
      </c>
      <c r="AI26" s="396"/>
      <c r="AJ26" s="396"/>
      <c r="AK26" s="396"/>
      <c r="AL26" s="422"/>
      <c r="AM26" s="395">
        <v>85098</v>
      </c>
      <c r="AN26" s="396"/>
      <c r="AO26" s="396"/>
      <c r="AP26" s="396"/>
      <c r="AQ26" s="396"/>
      <c r="AR26" s="422"/>
      <c r="AS26" s="395">
        <v>3273</v>
      </c>
      <c r="AT26" s="396"/>
      <c r="AU26" s="396"/>
      <c r="AV26" s="396"/>
      <c r="AW26" s="396"/>
      <c r="AX26" s="397"/>
      <c r="AY26" s="376" t="s">
        <v>262</v>
      </c>
      <c r="AZ26" s="377"/>
      <c r="BA26" s="377"/>
      <c r="BB26" s="377"/>
      <c r="BC26" s="377"/>
      <c r="BD26" s="377"/>
      <c r="BE26" s="377"/>
      <c r="BF26" s="377"/>
      <c r="BG26" s="377"/>
      <c r="BH26" s="377"/>
      <c r="BI26" s="377"/>
      <c r="BJ26" s="377"/>
      <c r="BK26" s="377"/>
      <c r="BL26" s="377"/>
      <c r="BM26" s="378"/>
      <c r="BN26" s="373">
        <v>60000</v>
      </c>
      <c r="BO26" s="374"/>
      <c r="BP26" s="374"/>
      <c r="BQ26" s="374"/>
      <c r="BR26" s="374"/>
      <c r="BS26" s="374"/>
      <c r="BT26" s="374"/>
      <c r="BU26" s="375"/>
      <c r="BV26" s="373">
        <v>30000</v>
      </c>
      <c r="BW26" s="374"/>
      <c r="BX26" s="374"/>
      <c r="BY26" s="374"/>
      <c r="BZ26" s="374"/>
      <c r="CA26" s="374"/>
      <c r="CB26" s="374"/>
      <c r="CC26" s="375"/>
      <c r="CD26" s="20"/>
      <c r="CE26" s="541"/>
      <c r="CF26" s="541"/>
      <c r="CG26" s="541"/>
      <c r="CH26" s="541"/>
      <c r="CI26" s="541"/>
      <c r="CJ26" s="541"/>
      <c r="CK26" s="541"/>
      <c r="CL26" s="541"/>
      <c r="CM26" s="541"/>
      <c r="CN26" s="541"/>
      <c r="CO26" s="541"/>
      <c r="CP26" s="541"/>
      <c r="CQ26" s="541"/>
      <c r="CR26" s="541"/>
      <c r="CS26" s="542"/>
      <c r="CT26" s="379"/>
      <c r="CU26" s="380"/>
      <c r="CV26" s="380"/>
      <c r="CW26" s="380"/>
      <c r="CX26" s="380"/>
      <c r="CY26" s="380"/>
      <c r="CZ26" s="380"/>
      <c r="DA26" s="381"/>
      <c r="DB26" s="379"/>
      <c r="DC26" s="380"/>
      <c r="DD26" s="380"/>
      <c r="DE26" s="380"/>
      <c r="DF26" s="380"/>
      <c r="DG26" s="380"/>
      <c r="DH26" s="380"/>
      <c r="DI26" s="381"/>
    </row>
    <row r="27" spans="1:113" ht="18.75" customHeight="1" x14ac:dyDescent="0.15">
      <c r="A27" s="2"/>
      <c r="B27" s="569"/>
      <c r="C27" s="570"/>
      <c r="D27" s="571"/>
      <c r="E27" s="394" t="s">
        <v>263</v>
      </c>
      <c r="F27" s="366"/>
      <c r="G27" s="366"/>
      <c r="H27" s="366"/>
      <c r="I27" s="366"/>
      <c r="J27" s="366"/>
      <c r="K27" s="367"/>
      <c r="L27" s="395">
        <v>1</v>
      </c>
      <c r="M27" s="396"/>
      <c r="N27" s="396"/>
      <c r="O27" s="396"/>
      <c r="P27" s="422"/>
      <c r="Q27" s="395">
        <v>4940</v>
      </c>
      <c r="R27" s="396"/>
      <c r="S27" s="396"/>
      <c r="T27" s="396"/>
      <c r="U27" s="396"/>
      <c r="V27" s="422"/>
      <c r="W27" s="576"/>
      <c r="X27" s="570"/>
      <c r="Y27" s="571"/>
      <c r="Z27" s="394" t="s">
        <v>265</v>
      </c>
      <c r="AA27" s="366"/>
      <c r="AB27" s="366"/>
      <c r="AC27" s="366"/>
      <c r="AD27" s="366"/>
      <c r="AE27" s="366"/>
      <c r="AF27" s="366"/>
      <c r="AG27" s="367"/>
      <c r="AH27" s="395">
        <v>4</v>
      </c>
      <c r="AI27" s="396"/>
      <c r="AJ27" s="396"/>
      <c r="AK27" s="396"/>
      <c r="AL27" s="422"/>
      <c r="AM27" s="395">
        <v>13540</v>
      </c>
      <c r="AN27" s="396"/>
      <c r="AO27" s="396"/>
      <c r="AP27" s="396"/>
      <c r="AQ27" s="396"/>
      <c r="AR27" s="422"/>
      <c r="AS27" s="395">
        <v>3385</v>
      </c>
      <c r="AT27" s="396"/>
      <c r="AU27" s="396"/>
      <c r="AV27" s="396"/>
      <c r="AW27" s="396"/>
      <c r="AX27" s="397"/>
      <c r="AY27" s="430" t="s">
        <v>267</v>
      </c>
      <c r="AZ27" s="431"/>
      <c r="BA27" s="431"/>
      <c r="BB27" s="431"/>
      <c r="BC27" s="431"/>
      <c r="BD27" s="431"/>
      <c r="BE27" s="431"/>
      <c r="BF27" s="431"/>
      <c r="BG27" s="431"/>
      <c r="BH27" s="431"/>
      <c r="BI27" s="431"/>
      <c r="BJ27" s="431"/>
      <c r="BK27" s="431"/>
      <c r="BL27" s="431"/>
      <c r="BM27" s="432"/>
      <c r="BN27" s="471">
        <v>1673425</v>
      </c>
      <c r="BO27" s="472"/>
      <c r="BP27" s="472"/>
      <c r="BQ27" s="472"/>
      <c r="BR27" s="472"/>
      <c r="BS27" s="472"/>
      <c r="BT27" s="472"/>
      <c r="BU27" s="473"/>
      <c r="BV27" s="471">
        <v>1673407</v>
      </c>
      <c r="BW27" s="472"/>
      <c r="BX27" s="472"/>
      <c r="BY27" s="472"/>
      <c r="BZ27" s="472"/>
      <c r="CA27" s="472"/>
      <c r="CB27" s="472"/>
      <c r="CC27" s="473"/>
      <c r="CD27" s="16"/>
      <c r="CE27" s="541"/>
      <c r="CF27" s="541"/>
      <c r="CG27" s="541"/>
      <c r="CH27" s="541"/>
      <c r="CI27" s="541"/>
      <c r="CJ27" s="541"/>
      <c r="CK27" s="541"/>
      <c r="CL27" s="541"/>
      <c r="CM27" s="541"/>
      <c r="CN27" s="541"/>
      <c r="CO27" s="541"/>
      <c r="CP27" s="541"/>
      <c r="CQ27" s="541"/>
      <c r="CR27" s="541"/>
      <c r="CS27" s="542"/>
      <c r="CT27" s="379"/>
      <c r="CU27" s="380"/>
      <c r="CV27" s="380"/>
      <c r="CW27" s="380"/>
      <c r="CX27" s="380"/>
      <c r="CY27" s="380"/>
      <c r="CZ27" s="380"/>
      <c r="DA27" s="381"/>
      <c r="DB27" s="379"/>
      <c r="DC27" s="380"/>
      <c r="DD27" s="380"/>
      <c r="DE27" s="380"/>
      <c r="DF27" s="380"/>
      <c r="DG27" s="380"/>
      <c r="DH27" s="380"/>
      <c r="DI27" s="381"/>
    </row>
    <row r="28" spans="1:113" ht="18.75" customHeight="1" x14ac:dyDescent="0.15">
      <c r="A28" s="2"/>
      <c r="B28" s="569"/>
      <c r="C28" s="570"/>
      <c r="D28" s="571"/>
      <c r="E28" s="394" t="s">
        <v>268</v>
      </c>
      <c r="F28" s="366"/>
      <c r="G28" s="366"/>
      <c r="H28" s="366"/>
      <c r="I28" s="366"/>
      <c r="J28" s="366"/>
      <c r="K28" s="367"/>
      <c r="L28" s="395">
        <v>1</v>
      </c>
      <c r="M28" s="396"/>
      <c r="N28" s="396"/>
      <c r="O28" s="396"/>
      <c r="P28" s="422"/>
      <c r="Q28" s="395">
        <v>4440</v>
      </c>
      <c r="R28" s="396"/>
      <c r="S28" s="396"/>
      <c r="T28" s="396"/>
      <c r="U28" s="396"/>
      <c r="V28" s="422"/>
      <c r="W28" s="576"/>
      <c r="X28" s="570"/>
      <c r="Y28" s="571"/>
      <c r="Z28" s="394" t="s">
        <v>36</v>
      </c>
      <c r="AA28" s="366"/>
      <c r="AB28" s="366"/>
      <c r="AC28" s="366"/>
      <c r="AD28" s="366"/>
      <c r="AE28" s="366"/>
      <c r="AF28" s="366"/>
      <c r="AG28" s="367"/>
      <c r="AH28" s="395" t="s">
        <v>207</v>
      </c>
      <c r="AI28" s="396"/>
      <c r="AJ28" s="396"/>
      <c r="AK28" s="396"/>
      <c r="AL28" s="422"/>
      <c r="AM28" s="395" t="s">
        <v>207</v>
      </c>
      <c r="AN28" s="396"/>
      <c r="AO28" s="396"/>
      <c r="AP28" s="396"/>
      <c r="AQ28" s="396"/>
      <c r="AR28" s="422"/>
      <c r="AS28" s="395" t="s">
        <v>207</v>
      </c>
      <c r="AT28" s="396"/>
      <c r="AU28" s="396"/>
      <c r="AV28" s="396"/>
      <c r="AW28" s="396"/>
      <c r="AX28" s="397"/>
      <c r="AY28" s="557" t="s">
        <v>269</v>
      </c>
      <c r="AZ28" s="558"/>
      <c r="BA28" s="558"/>
      <c r="BB28" s="559"/>
      <c r="BC28" s="353" t="s">
        <v>110</v>
      </c>
      <c r="BD28" s="354"/>
      <c r="BE28" s="354"/>
      <c r="BF28" s="354"/>
      <c r="BG28" s="354"/>
      <c r="BH28" s="354"/>
      <c r="BI28" s="354"/>
      <c r="BJ28" s="354"/>
      <c r="BK28" s="354"/>
      <c r="BL28" s="354"/>
      <c r="BM28" s="355"/>
      <c r="BN28" s="356">
        <v>2126725</v>
      </c>
      <c r="BO28" s="357"/>
      <c r="BP28" s="357"/>
      <c r="BQ28" s="357"/>
      <c r="BR28" s="357"/>
      <c r="BS28" s="357"/>
      <c r="BT28" s="357"/>
      <c r="BU28" s="358"/>
      <c r="BV28" s="356">
        <v>1358878</v>
      </c>
      <c r="BW28" s="357"/>
      <c r="BX28" s="357"/>
      <c r="BY28" s="357"/>
      <c r="BZ28" s="357"/>
      <c r="CA28" s="357"/>
      <c r="CB28" s="357"/>
      <c r="CC28" s="358"/>
      <c r="CD28" s="20"/>
      <c r="CE28" s="541"/>
      <c r="CF28" s="541"/>
      <c r="CG28" s="541"/>
      <c r="CH28" s="541"/>
      <c r="CI28" s="541"/>
      <c r="CJ28" s="541"/>
      <c r="CK28" s="541"/>
      <c r="CL28" s="541"/>
      <c r="CM28" s="541"/>
      <c r="CN28" s="541"/>
      <c r="CO28" s="541"/>
      <c r="CP28" s="541"/>
      <c r="CQ28" s="541"/>
      <c r="CR28" s="541"/>
      <c r="CS28" s="542"/>
      <c r="CT28" s="379"/>
      <c r="CU28" s="380"/>
      <c r="CV28" s="380"/>
      <c r="CW28" s="380"/>
      <c r="CX28" s="380"/>
      <c r="CY28" s="380"/>
      <c r="CZ28" s="380"/>
      <c r="DA28" s="381"/>
      <c r="DB28" s="379"/>
      <c r="DC28" s="380"/>
      <c r="DD28" s="380"/>
      <c r="DE28" s="380"/>
      <c r="DF28" s="380"/>
      <c r="DG28" s="380"/>
      <c r="DH28" s="380"/>
      <c r="DI28" s="381"/>
    </row>
    <row r="29" spans="1:113" ht="18.75" customHeight="1" x14ac:dyDescent="0.15">
      <c r="A29" s="2"/>
      <c r="B29" s="569"/>
      <c r="C29" s="570"/>
      <c r="D29" s="571"/>
      <c r="E29" s="394" t="s">
        <v>272</v>
      </c>
      <c r="F29" s="366"/>
      <c r="G29" s="366"/>
      <c r="H29" s="366"/>
      <c r="I29" s="366"/>
      <c r="J29" s="366"/>
      <c r="K29" s="367"/>
      <c r="L29" s="395">
        <v>22</v>
      </c>
      <c r="M29" s="396"/>
      <c r="N29" s="396"/>
      <c r="O29" s="396"/>
      <c r="P29" s="422"/>
      <c r="Q29" s="395">
        <v>4110</v>
      </c>
      <c r="R29" s="396"/>
      <c r="S29" s="396"/>
      <c r="T29" s="396"/>
      <c r="U29" s="396"/>
      <c r="V29" s="422"/>
      <c r="W29" s="577"/>
      <c r="X29" s="578"/>
      <c r="Y29" s="579"/>
      <c r="Z29" s="394" t="s">
        <v>274</v>
      </c>
      <c r="AA29" s="366"/>
      <c r="AB29" s="366"/>
      <c r="AC29" s="366"/>
      <c r="AD29" s="366"/>
      <c r="AE29" s="366"/>
      <c r="AF29" s="366"/>
      <c r="AG29" s="367"/>
      <c r="AH29" s="395">
        <v>759</v>
      </c>
      <c r="AI29" s="396"/>
      <c r="AJ29" s="396"/>
      <c r="AK29" s="396"/>
      <c r="AL29" s="422"/>
      <c r="AM29" s="395">
        <v>2327615</v>
      </c>
      <c r="AN29" s="396"/>
      <c r="AO29" s="396"/>
      <c r="AP29" s="396"/>
      <c r="AQ29" s="396"/>
      <c r="AR29" s="422"/>
      <c r="AS29" s="395">
        <v>3067</v>
      </c>
      <c r="AT29" s="396"/>
      <c r="AU29" s="396"/>
      <c r="AV29" s="396"/>
      <c r="AW29" s="396"/>
      <c r="AX29" s="397"/>
      <c r="AY29" s="560"/>
      <c r="AZ29" s="561"/>
      <c r="BA29" s="561"/>
      <c r="BB29" s="562"/>
      <c r="BC29" s="370" t="s">
        <v>275</v>
      </c>
      <c r="BD29" s="371"/>
      <c r="BE29" s="371"/>
      <c r="BF29" s="371"/>
      <c r="BG29" s="371"/>
      <c r="BH29" s="371"/>
      <c r="BI29" s="371"/>
      <c r="BJ29" s="371"/>
      <c r="BK29" s="371"/>
      <c r="BL29" s="371"/>
      <c r="BM29" s="372"/>
      <c r="BN29" s="373">
        <v>1589701</v>
      </c>
      <c r="BO29" s="374"/>
      <c r="BP29" s="374"/>
      <c r="BQ29" s="374"/>
      <c r="BR29" s="374"/>
      <c r="BS29" s="374"/>
      <c r="BT29" s="374"/>
      <c r="BU29" s="375"/>
      <c r="BV29" s="373">
        <v>687554</v>
      </c>
      <c r="BW29" s="374"/>
      <c r="BX29" s="374"/>
      <c r="BY29" s="374"/>
      <c r="BZ29" s="374"/>
      <c r="CA29" s="374"/>
      <c r="CB29" s="374"/>
      <c r="CC29" s="375"/>
      <c r="CD29" s="16"/>
      <c r="CE29" s="541"/>
      <c r="CF29" s="541"/>
      <c r="CG29" s="541"/>
      <c r="CH29" s="541"/>
      <c r="CI29" s="541"/>
      <c r="CJ29" s="541"/>
      <c r="CK29" s="541"/>
      <c r="CL29" s="541"/>
      <c r="CM29" s="541"/>
      <c r="CN29" s="541"/>
      <c r="CO29" s="541"/>
      <c r="CP29" s="541"/>
      <c r="CQ29" s="541"/>
      <c r="CR29" s="541"/>
      <c r="CS29" s="542"/>
      <c r="CT29" s="379"/>
      <c r="CU29" s="380"/>
      <c r="CV29" s="380"/>
      <c r="CW29" s="380"/>
      <c r="CX29" s="380"/>
      <c r="CY29" s="380"/>
      <c r="CZ29" s="380"/>
      <c r="DA29" s="381"/>
      <c r="DB29" s="379"/>
      <c r="DC29" s="380"/>
      <c r="DD29" s="380"/>
      <c r="DE29" s="380"/>
      <c r="DF29" s="380"/>
      <c r="DG29" s="380"/>
      <c r="DH29" s="380"/>
      <c r="DI29" s="381"/>
    </row>
    <row r="30" spans="1:113" ht="18.75" customHeight="1" x14ac:dyDescent="0.15">
      <c r="A30" s="2"/>
      <c r="B30" s="572"/>
      <c r="C30" s="573"/>
      <c r="D30" s="574"/>
      <c r="E30" s="398"/>
      <c r="F30" s="399"/>
      <c r="G30" s="399"/>
      <c r="H30" s="399"/>
      <c r="I30" s="399"/>
      <c r="J30" s="399"/>
      <c r="K30" s="400"/>
      <c r="L30" s="476"/>
      <c r="M30" s="477"/>
      <c r="N30" s="477"/>
      <c r="O30" s="477"/>
      <c r="P30" s="478"/>
      <c r="Q30" s="476"/>
      <c r="R30" s="477"/>
      <c r="S30" s="477"/>
      <c r="T30" s="477"/>
      <c r="U30" s="477"/>
      <c r="V30" s="478"/>
      <c r="W30" s="479" t="s">
        <v>278</v>
      </c>
      <c r="X30" s="480"/>
      <c r="Y30" s="480"/>
      <c r="Z30" s="480"/>
      <c r="AA30" s="480"/>
      <c r="AB30" s="480"/>
      <c r="AC30" s="480"/>
      <c r="AD30" s="480"/>
      <c r="AE30" s="480"/>
      <c r="AF30" s="480"/>
      <c r="AG30" s="481"/>
      <c r="AH30" s="450">
        <v>97.9</v>
      </c>
      <c r="AI30" s="451"/>
      <c r="AJ30" s="451"/>
      <c r="AK30" s="451"/>
      <c r="AL30" s="451"/>
      <c r="AM30" s="451"/>
      <c r="AN30" s="451"/>
      <c r="AO30" s="451"/>
      <c r="AP30" s="451"/>
      <c r="AQ30" s="451"/>
      <c r="AR30" s="451"/>
      <c r="AS30" s="451"/>
      <c r="AT30" s="451"/>
      <c r="AU30" s="451"/>
      <c r="AV30" s="451"/>
      <c r="AW30" s="451"/>
      <c r="AX30" s="453"/>
      <c r="AY30" s="563"/>
      <c r="AZ30" s="564"/>
      <c r="BA30" s="564"/>
      <c r="BB30" s="565"/>
      <c r="BC30" s="468" t="s">
        <v>74</v>
      </c>
      <c r="BD30" s="469"/>
      <c r="BE30" s="469"/>
      <c r="BF30" s="469"/>
      <c r="BG30" s="469"/>
      <c r="BH30" s="469"/>
      <c r="BI30" s="469"/>
      <c r="BJ30" s="469"/>
      <c r="BK30" s="469"/>
      <c r="BL30" s="469"/>
      <c r="BM30" s="470"/>
      <c r="BN30" s="471">
        <v>2288162</v>
      </c>
      <c r="BO30" s="472"/>
      <c r="BP30" s="472"/>
      <c r="BQ30" s="472"/>
      <c r="BR30" s="472"/>
      <c r="BS30" s="472"/>
      <c r="BT30" s="472"/>
      <c r="BU30" s="473"/>
      <c r="BV30" s="471">
        <v>1747838</v>
      </c>
      <c r="BW30" s="472"/>
      <c r="BX30" s="472"/>
      <c r="BY30" s="472"/>
      <c r="BZ30" s="472"/>
      <c r="CA30" s="472"/>
      <c r="CB30" s="472"/>
      <c r="CC30" s="473"/>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82" t="s">
        <v>191</v>
      </c>
      <c r="D32" s="482"/>
      <c r="E32" s="482"/>
      <c r="F32" s="482"/>
      <c r="G32" s="482"/>
      <c r="H32" s="482"/>
      <c r="I32" s="482"/>
      <c r="J32" s="482"/>
      <c r="K32" s="482"/>
      <c r="L32" s="482"/>
      <c r="M32" s="482"/>
      <c r="N32" s="482"/>
      <c r="O32" s="482"/>
      <c r="P32" s="482"/>
      <c r="Q32" s="482"/>
      <c r="R32" s="482"/>
      <c r="S32" s="482"/>
      <c r="U32" s="377" t="s">
        <v>101</v>
      </c>
      <c r="V32" s="377"/>
      <c r="W32" s="377"/>
      <c r="X32" s="377"/>
      <c r="Y32" s="377"/>
      <c r="Z32" s="377"/>
      <c r="AA32" s="377"/>
      <c r="AB32" s="377"/>
      <c r="AC32" s="377"/>
      <c r="AD32" s="377"/>
      <c r="AE32" s="377"/>
      <c r="AF32" s="377"/>
      <c r="AG32" s="377"/>
      <c r="AH32" s="377"/>
      <c r="AI32" s="377"/>
      <c r="AJ32" s="377"/>
      <c r="AK32" s="377"/>
      <c r="AM32" s="377" t="s">
        <v>279</v>
      </c>
      <c r="AN32" s="377"/>
      <c r="AO32" s="377"/>
      <c r="AP32" s="377"/>
      <c r="AQ32" s="377"/>
      <c r="AR32" s="377"/>
      <c r="AS32" s="377"/>
      <c r="AT32" s="377"/>
      <c r="AU32" s="377"/>
      <c r="AV32" s="377"/>
      <c r="AW32" s="377"/>
      <c r="AX32" s="377"/>
      <c r="AY32" s="377"/>
      <c r="AZ32" s="377"/>
      <c r="BA32" s="377"/>
      <c r="BB32" s="377"/>
      <c r="BC32" s="377"/>
      <c r="BE32" s="377" t="s">
        <v>280</v>
      </c>
      <c r="BF32" s="377"/>
      <c r="BG32" s="377"/>
      <c r="BH32" s="377"/>
      <c r="BI32" s="377"/>
      <c r="BJ32" s="377"/>
      <c r="BK32" s="377"/>
      <c r="BL32" s="377"/>
      <c r="BM32" s="377"/>
      <c r="BN32" s="377"/>
      <c r="BO32" s="377"/>
      <c r="BP32" s="377"/>
      <c r="BQ32" s="377"/>
      <c r="BR32" s="377"/>
      <c r="BS32" s="377"/>
      <c r="BT32" s="377"/>
      <c r="BU32" s="377"/>
      <c r="BW32" s="377" t="s">
        <v>281</v>
      </c>
      <c r="BX32" s="377"/>
      <c r="BY32" s="377"/>
      <c r="BZ32" s="377"/>
      <c r="CA32" s="377"/>
      <c r="CB32" s="377"/>
      <c r="CC32" s="377"/>
      <c r="CD32" s="377"/>
      <c r="CE32" s="377"/>
      <c r="CF32" s="377"/>
      <c r="CG32" s="377"/>
      <c r="CH32" s="377"/>
      <c r="CI32" s="377"/>
      <c r="CJ32" s="377"/>
      <c r="CK32" s="377"/>
      <c r="CL32" s="377"/>
      <c r="CM32" s="377"/>
      <c r="CO32" s="377" t="s">
        <v>284</v>
      </c>
      <c r="CP32" s="377"/>
      <c r="CQ32" s="377"/>
      <c r="CR32" s="377"/>
      <c r="CS32" s="377"/>
      <c r="CT32" s="377"/>
      <c r="CU32" s="377"/>
      <c r="CV32" s="377"/>
      <c r="CW32" s="377"/>
      <c r="CX32" s="377"/>
      <c r="CY32" s="377"/>
      <c r="CZ32" s="377"/>
      <c r="DA32" s="377"/>
      <c r="DB32" s="377"/>
      <c r="DC32" s="377"/>
      <c r="DD32" s="377"/>
      <c r="DE32" s="377"/>
      <c r="DI32" s="35"/>
    </row>
    <row r="33" spans="1:113" ht="13.5" customHeight="1" x14ac:dyDescent="0.15">
      <c r="A33" s="2"/>
      <c r="B33" s="5"/>
      <c r="C33" s="483" t="s">
        <v>64</v>
      </c>
      <c r="D33" s="483"/>
      <c r="E33" s="484" t="s">
        <v>285</v>
      </c>
      <c r="F33" s="484"/>
      <c r="G33" s="484"/>
      <c r="H33" s="484"/>
      <c r="I33" s="484"/>
      <c r="J33" s="484"/>
      <c r="K33" s="484"/>
      <c r="L33" s="484"/>
      <c r="M33" s="484"/>
      <c r="N33" s="484"/>
      <c r="O33" s="484"/>
      <c r="P33" s="484"/>
      <c r="Q33" s="484"/>
      <c r="R33" s="484"/>
      <c r="S33" s="484"/>
      <c r="T33" s="11"/>
      <c r="U33" s="483" t="s">
        <v>64</v>
      </c>
      <c r="V33" s="483"/>
      <c r="W33" s="484" t="s">
        <v>285</v>
      </c>
      <c r="X33" s="484"/>
      <c r="Y33" s="484"/>
      <c r="Z33" s="484"/>
      <c r="AA33" s="484"/>
      <c r="AB33" s="484"/>
      <c r="AC33" s="484"/>
      <c r="AD33" s="484"/>
      <c r="AE33" s="484"/>
      <c r="AF33" s="484"/>
      <c r="AG33" s="484"/>
      <c r="AH33" s="484"/>
      <c r="AI33" s="484"/>
      <c r="AJ33" s="484"/>
      <c r="AK33" s="484"/>
      <c r="AL33" s="11"/>
      <c r="AM33" s="483" t="s">
        <v>64</v>
      </c>
      <c r="AN33" s="483"/>
      <c r="AO33" s="484" t="s">
        <v>285</v>
      </c>
      <c r="AP33" s="484"/>
      <c r="AQ33" s="484"/>
      <c r="AR33" s="484"/>
      <c r="AS33" s="484"/>
      <c r="AT33" s="484"/>
      <c r="AU33" s="484"/>
      <c r="AV33" s="484"/>
      <c r="AW33" s="484"/>
      <c r="AX33" s="484"/>
      <c r="AY33" s="484"/>
      <c r="AZ33" s="484"/>
      <c r="BA33" s="484"/>
      <c r="BB33" s="484"/>
      <c r="BC33" s="484"/>
      <c r="BD33" s="7"/>
      <c r="BE33" s="484" t="s">
        <v>286</v>
      </c>
      <c r="BF33" s="484"/>
      <c r="BG33" s="484" t="s">
        <v>170</v>
      </c>
      <c r="BH33" s="484"/>
      <c r="BI33" s="484"/>
      <c r="BJ33" s="484"/>
      <c r="BK33" s="484"/>
      <c r="BL33" s="484"/>
      <c r="BM33" s="484"/>
      <c r="BN33" s="484"/>
      <c r="BO33" s="484"/>
      <c r="BP33" s="484"/>
      <c r="BQ33" s="484"/>
      <c r="BR33" s="484"/>
      <c r="BS33" s="484"/>
      <c r="BT33" s="484"/>
      <c r="BU33" s="484"/>
      <c r="BV33" s="7"/>
      <c r="BW33" s="483" t="s">
        <v>286</v>
      </c>
      <c r="BX33" s="483"/>
      <c r="BY33" s="484" t="s">
        <v>119</v>
      </c>
      <c r="BZ33" s="484"/>
      <c r="CA33" s="484"/>
      <c r="CB33" s="484"/>
      <c r="CC33" s="484"/>
      <c r="CD33" s="484"/>
      <c r="CE33" s="484"/>
      <c r="CF33" s="484"/>
      <c r="CG33" s="484"/>
      <c r="CH33" s="484"/>
      <c r="CI33" s="484"/>
      <c r="CJ33" s="484"/>
      <c r="CK33" s="484"/>
      <c r="CL33" s="484"/>
      <c r="CM33" s="484"/>
      <c r="CN33" s="11"/>
      <c r="CO33" s="483" t="s">
        <v>64</v>
      </c>
      <c r="CP33" s="483"/>
      <c r="CQ33" s="484" t="s">
        <v>287</v>
      </c>
      <c r="CR33" s="484"/>
      <c r="CS33" s="484"/>
      <c r="CT33" s="484"/>
      <c r="CU33" s="484"/>
      <c r="CV33" s="484"/>
      <c r="CW33" s="484"/>
      <c r="CX33" s="484"/>
      <c r="CY33" s="484"/>
      <c r="CZ33" s="484"/>
      <c r="DA33" s="484"/>
      <c r="DB33" s="484"/>
      <c r="DC33" s="484"/>
      <c r="DD33" s="484"/>
      <c r="DE33" s="484"/>
      <c r="DF33" s="11"/>
      <c r="DG33" s="485" t="s">
        <v>87</v>
      </c>
      <c r="DH33" s="485"/>
      <c r="DI33" s="18"/>
    </row>
    <row r="34" spans="1:113" ht="32.25" customHeight="1" x14ac:dyDescent="0.15">
      <c r="A34" s="2"/>
      <c r="B34" s="5"/>
      <c r="C34" s="486">
        <f>IF(E34="","",1)</f>
        <v>1</v>
      </c>
      <c r="D34" s="486"/>
      <c r="E34" s="487" t="str">
        <f>IF('各会計、関係団体の財政状況及び健全化判断比率'!B7="","",'各会計、関係団体の財政状況及び健全化判断比率'!B7)</f>
        <v>一般会計</v>
      </c>
      <c r="F34" s="487"/>
      <c r="G34" s="487"/>
      <c r="H34" s="487"/>
      <c r="I34" s="487"/>
      <c r="J34" s="487"/>
      <c r="K34" s="487"/>
      <c r="L34" s="487"/>
      <c r="M34" s="487"/>
      <c r="N34" s="487"/>
      <c r="O34" s="487"/>
      <c r="P34" s="487"/>
      <c r="Q34" s="487"/>
      <c r="R34" s="487"/>
      <c r="S34" s="487"/>
      <c r="T34" s="2"/>
      <c r="U34" s="486">
        <f>IF(W34="","",MAX(C34:D43)+1)</f>
        <v>4</v>
      </c>
      <c r="V34" s="486"/>
      <c r="W34" s="487" t="str">
        <f>IF('各会計、関係団体の財政状況及び健全化判断比率'!B28="","",'各会計、関係団体の財政状況及び健全化判断比率'!B28)</f>
        <v>取手市国民健康保険事業特別会計</v>
      </c>
      <c r="X34" s="487"/>
      <c r="Y34" s="487"/>
      <c r="Z34" s="487"/>
      <c r="AA34" s="487"/>
      <c r="AB34" s="487"/>
      <c r="AC34" s="487"/>
      <c r="AD34" s="487"/>
      <c r="AE34" s="487"/>
      <c r="AF34" s="487"/>
      <c r="AG34" s="487"/>
      <c r="AH34" s="487"/>
      <c r="AI34" s="487"/>
      <c r="AJ34" s="487"/>
      <c r="AK34" s="487"/>
      <c r="AL34" s="2"/>
      <c r="AM34" s="486" t="str">
        <f>IF(AO34="","",MAX(C34:D43,U34:V43)+1)</f>
        <v/>
      </c>
      <c r="AN34" s="486"/>
      <c r="AO34" s="487"/>
      <c r="AP34" s="487"/>
      <c r="AQ34" s="487"/>
      <c r="AR34" s="487"/>
      <c r="AS34" s="487"/>
      <c r="AT34" s="487"/>
      <c r="AU34" s="487"/>
      <c r="AV34" s="487"/>
      <c r="AW34" s="487"/>
      <c r="AX34" s="487"/>
      <c r="AY34" s="487"/>
      <c r="AZ34" s="487"/>
      <c r="BA34" s="487"/>
      <c r="BB34" s="487"/>
      <c r="BC34" s="487"/>
      <c r="BD34" s="2"/>
      <c r="BE34" s="486" t="str">
        <f>IF(BG34="","",MAX(C34:D43,U34:V43,AM34:AN43)+1)</f>
        <v/>
      </c>
      <c r="BF34" s="486"/>
      <c r="BG34" s="487"/>
      <c r="BH34" s="487"/>
      <c r="BI34" s="487"/>
      <c r="BJ34" s="487"/>
      <c r="BK34" s="487"/>
      <c r="BL34" s="487"/>
      <c r="BM34" s="487"/>
      <c r="BN34" s="487"/>
      <c r="BO34" s="487"/>
      <c r="BP34" s="487"/>
      <c r="BQ34" s="487"/>
      <c r="BR34" s="487"/>
      <c r="BS34" s="487"/>
      <c r="BT34" s="487"/>
      <c r="BU34" s="487"/>
      <c r="BV34" s="2"/>
      <c r="BW34" s="486">
        <f>IF(BY34="","",MAX(C34:D43,U34:V43,AM34:AN43,BE34:BF43)+1)</f>
        <v>8</v>
      </c>
      <c r="BX34" s="486"/>
      <c r="BY34" s="487" t="str">
        <f>IF('各会計、関係団体の財政状況及び健全化判断比率'!B68="","",'各会計、関係団体の財政状況及び健全化判断比率'!B68)</f>
        <v>茨城県市町村総合事務組合（一般会計）</v>
      </c>
      <c r="BZ34" s="487"/>
      <c r="CA34" s="487"/>
      <c r="CB34" s="487"/>
      <c r="CC34" s="487"/>
      <c r="CD34" s="487"/>
      <c r="CE34" s="487"/>
      <c r="CF34" s="487"/>
      <c r="CG34" s="487"/>
      <c r="CH34" s="487"/>
      <c r="CI34" s="487"/>
      <c r="CJ34" s="487"/>
      <c r="CK34" s="487"/>
      <c r="CL34" s="487"/>
      <c r="CM34" s="487"/>
      <c r="CN34" s="2"/>
      <c r="CO34" s="486">
        <f>IF(CQ34="","",MAX(C34:D43,U34:V43,AM34:AN43,BE34:BF43,BW34:BX43)+1)</f>
        <v>18</v>
      </c>
      <c r="CP34" s="486"/>
      <c r="CQ34" s="487" t="str">
        <f>IF('各会計、関係団体の財政状況及び健全化判断比率'!BS7="","",'各会計、関係団体の財政状況及び健全化判断比率'!BS7)</f>
        <v>取手市健康福祉医療事業団</v>
      </c>
      <c r="CR34" s="487"/>
      <c r="CS34" s="487"/>
      <c r="CT34" s="487"/>
      <c r="CU34" s="487"/>
      <c r="CV34" s="487"/>
      <c r="CW34" s="487"/>
      <c r="CX34" s="487"/>
      <c r="CY34" s="487"/>
      <c r="CZ34" s="487"/>
      <c r="DA34" s="487"/>
      <c r="DB34" s="487"/>
      <c r="DC34" s="487"/>
      <c r="DD34" s="487"/>
      <c r="DE34" s="487"/>
      <c r="DG34" s="488" t="str">
        <f>IF('各会計、関係団体の財政状況及び健全化判断比率'!BR7="","",'各会計、関係団体の財政状況及び健全化判断比率'!BR7)</f>
        <v/>
      </c>
      <c r="DH34" s="488"/>
      <c r="DI34" s="18"/>
    </row>
    <row r="35" spans="1:113" ht="32.25" customHeight="1" x14ac:dyDescent="0.15">
      <c r="A35" s="2"/>
      <c r="B35" s="5"/>
      <c r="C35" s="486">
        <f t="shared" ref="C35:C43" si="0">IF(E35="","",C34+1)</f>
        <v>2</v>
      </c>
      <c r="D35" s="486"/>
      <c r="E35" s="487" t="str">
        <f>IF('各会計、関係団体の財政状況及び健全化判断比率'!B8="","",'各会計、関係団体の財政状況及び健全化判断比率'!B8)</f>
        <v>取手市取手駅西口都市整備事業特別会計</v>
      </c>
      <c r="F35" s="487"/>
      <c r="G35" s="487"/>
      <c r="H35" s="487"/>
      <c r="I35" s="487"/>
      <c r="J35" s="487"/>
      <c r="K35" s="487"/>
      <c r="L35" s="487"/>
      <c r="M35" s="487"/>
      <c r="N35" s="487"/>
      <c r="O35" s="487"/>
      <c r="P35" s="487"/>
      <c r="Q35" s="487"/>
      <c r="R35" s="487"/>
      <c r="S35" s="487"/>
      <c r="T35" s="2"/>
      <c r="U35" s="486">
        <f t="shared" ref="U35:U43" si="1">IF(W35="","",U34+1)</f>
        <v>5</v>
      </c>
      <c r="V35" s="486"/>
      <c r="W35" s="487" t="str">
        <f>IF('各会計、関係団体の財政状況及び健全化判断比率'!B29="","",'各会計、関係団体の財政状況及び健全化判断比率'!B29)</f>
        <v>取手市介護保険特別会計</v>
      </c>
      <c r="X35" s="487"/>
      <c r="Y35" s="487"/>
      <c r="Z35" s="487"/>
      <c r="AA35" s="487"/>
      <c r="AB35" s="487"/>
      <c r="AC35" s="487"/>
      <c r="AD35" s="487"/>
      <c r="AE35" s="487"/>
      <c r="AF35" s="487"/>
      <c r="AG35" s="487"/>
      <c r="AH35" s="487"/>
      <c r="AI35" s="487"/>
      <c r="AJ35" s="487"/>
      <c r="AK35" s="487"/>
      <c r="AL35" s="2"/>
      <c r="AM35" s="486" t="str">
        <f t="shared" ref="AM35:AM43" si="2">IF(AO35="","",AM34+1)</f>
        <v/>
      </c>
      <c r="AN35" s="486"/>
      <c r="AO35" s="487"/>
      <c r="AP35" s="487"/>
      <c r="AQ35" s="487"/>
      <c r="AR35" s="487"/>
      <c r="AS35" s="487"/>
      <c r="AT35" s="487"/>
      <c r="AU35" s="487"/>
      <c r="AV35" s="487"/>
      <c r="AW35" s="487"/>
      <c r="AX35" s="487"/>
      <c r="AY35" s="487"/>
      <c r="AZ35" s="487"/>
      <c r="BA35" s="487"/>
      <c r="BB35" s="487"/>
      <c r="BC35" s="487"/>
      <c r="BD35" s="2"/>
      <c r="BE35" s="486" t="str">
        <f t="shared" ref="BE35:BE43" si="3">IF(BG35="","",BE34+1)</f>
        <v/>
      </c>
      <c r="BF35" s="486"/>
      <c r="BG35" s="487"/>
      <c r="BH35" s="487"/>
      <c r="BI35" s="487"/>
      <c r="BJ35" s="487"/>
      <c r="BK35" s="487"/>
      <c r="BL35" s="487"/>
      <c r="BM35" s="487"/>
      <c r="BN35" s="487"/>
      <c r="BO35" s="487"/>
      <c r="BP35" s="487"/>
      <c r="BQ35" s="487"/>
      <c r="BR35" s="487"/>
      <c r="BS35" s="487"/>
      <c r="BT35" s="487"/>
      <c r="BU35" s="487"/>
      <c r="BV35" s="2"/>
      <c r="BW35" s="486">
        <f t="shared" ref="BW35:BW43" si="4">IF(BY35="","",BW34+1)</f>
        <v>9</v>
      </c>
      <c r="BX35" s="486"/>
      <c r="BY35" s="487" t="str">
        <f>IF('各会計、関係団体の財政状況及び健全化判断比率'!B69="","",'各会計、関係団体の財政状況及び健全化判断比率'!B69)</f>
        <v>茨城県市町村総合事務組合（県民交通災害共済事業特別会計）</v>
      </c>
      <c r="BZ35" s="487"/>
      <c r="CA35" s="487"/>
      <c r="CB35" s="487"/>
      <c r="CC35" s="487"/>
      <c r="CD35" s="487"/>
      <c r="CE35" s="487"/>
      <c r="CF35" s="487"/>
      <c r="CG35" s="487"/>
      <c r="CH35" s="487"/>
      <c r="CI35" s="487"/>
      <c r="CJ35" s="487"/>
      <c r="CK35" s="487"/>
      <c r="CL35" s="487"/>
      <c r="CM35" s="487"/>
      <c r="CN35" s="2"/>
      <c r="CO35" s="486">
        <f t="shared" ref="CO35:CO43" si="5">IF(CQ35="","",CO34+1)</f>
        <v>19</v>
      </c>
      <c r="CP35" s="486"/>
      <c r="CQ35" s="487" t="str">
        <f>IF('各会計、関係団体の財政状況及び健全化判断比率'!BS8="","",'各会計、関係団体の財政状況及び健全化判断比率'!BS8)</f>
        <v>取手市文化事業団</v>
      </c>
      <c r="CR35" s="487"/>
      <c r="CS35" s="487"/>
      <c r="CT35" s="487"/>
      <c r="CU35" s="487"/>
      <c r="CV35" s="487"/>
      <c r="CW35" s="487"/>
      <c r="CX35" s="487"/>
      <c r="CY35" s="487"/>
      <c r="CZ35" s="487"/>
      <c r="DA35" s="487"/>
      <c r="DB35" s="487"/>
      <c r="DC35" s="487"/>
      <c r="DD35" s="487"/>
      <c r="DE35" s="487"/>
      <c r="DG35" s="488" t="str">
        <f>IF('各会計、関係団体の財政状況及び健全化判断比率'!BR8="","",'各会計、関係団体の財政状況及び健全化判断比率'!BR8)</f>
        <v/>
      </c>
      <c r="DH35" s="488"/>
      <c r="DI35" s="18"/>
    </row>
    <row r="36" spans="1:113" ht="32.25" customHeight="1" x14ac:dyDescent="0.15">
      <c r="A36" s="2"/>
      <c r="B36" s="5"/>
      <c r="C36" s="486">
        <f t="shared" si="0"/>
        <v>3</v>
      </c>
      <c r="D36" s="486"/>
      <c r="E36" s="487" t="str">
        <f>IF('各会計、関係団体の財政状況及び健全化判断比率'!B9="","",'各会計、関係団体の財政状況及び健全化判断比率'!B9)</f>
        <v>取手地方公平委員会特別会計</v>
      </c>
      <c r="F36" s="487"/>
      <c r="G36" s="487"/>
      <c r="H36" s="487"/>
      <c r="I36" s="487"/>
      <c r="J36" s="487"/>
      <c r="K36" s="487"/>
      <c r="L36" s="487"/>
      <c r="M36" s="487"/>
      <c r="N36" s="487"/>
      <c r="O36" s="487"/>
      <c r="P36" s="487"/>
      <c r="Q36" s="487"/>
      <c r="R36" s="487"/>
      <c r="S36" s="487"/>
      <c r="T36" s="2"/>
      <c r="U36" s="486">
        <f t="shared" si="1"/>
        <v>6</v>
      </c>
      <c r="V36" s="486"/>
      <c r="W36" s="487" t="str">
        <f>IF('各会計、関係団体の財政状況及び健全化判断比率'!B30="","",'各会計、関係団体の財政状況及び健全化判断比率'!B30)</f>
        <v>取手市後期高齢者医療特別会計</v>
      </c>
      <c r="X36" s="487"/>
      <c r="Y36" s="487"/>
      <c r="Z36" s="487"/>
      <c r="AA36" s="487"/>
      <c r="AB36" s="487"/>
      <c r="AC36" s="487"/>
      <c r="AD36" s="487"/>
      <c r="AE36" s="487"/>
      <c r="AF36" s="487"/>
      <c r="AG36" s="487"/>
      <c r="AH36" s="487"/>
      <c r="AI36" s="487"/>
      <c r="AJ36" s="487"/>
      <c r="AK36" s="487"/>
      <c r="AL36" s="2"/>
      <c r="AM36" s="486" t="str">
        <f t="shared" si="2"/>
        <v/>
      </c>
      <c r="AN36" s="486"/>
      <c r="AO36" s="487"/>
      <c r="AP36" s="487"/>
      <c r="AQ36" s="487"/>
      <c r="AR36" s="487"/>
      <c r="AS36" s="487"/>
      <c r="AT36" s="487"/>
      <c r="AU36" s="487"/>
      <c r="AV36" s="487"/>
      <c r="AW36" s="487"/>
      <c r="AX36" s="487"/>
      <c r="AY36" s="487"/>
      <c r="AZ36" s="487"/>
      <c r="BA36" s="487"/>
      <c r="BB36" s="487"/>
      <c r="BC36" s="487"/>
      <c r="BD36" s="2"/>
      <c r="BE36" s="486" t="str">
        <f t="shared" si="3"/>
        <v/>
      </c>
      <c r="BF36" s="486"/>
      <c r="BG36" s="487"/>
      <c r="BH36" s="487"/>
      <c r="BI36" s="487"/>
      <c r="BJ36" s="487"/>
      <c r="BK36" s="487"/>
      <c r="BL36" s="487"/>
      <c r="BM36" s="487"/>
      <c r="BN36" s="487"/>
      <c r="BO36" s="487"/>
      <c r="BP36" s="487"/>
      <c r="BQ36" s="487"/>
      <c r="BR36" s="487"/>
      <c r="BS36" s="487"/>
      <c r="BT36" s="487"/>
      <c r="BU36" s="487"/>
      <c r="BV36" s="2"/>
      <c r="BW36" s="486">
        <f t="shared" si="4"/>
        <v>10</v>
      </c>
      <c r="BX36" s="486"/>
      <c r="BY36" s="487" t="str">
        <f>IF('各会計、関係団体の財政状況及び健全化判断比率'!B70="","",'各会計、関係団体の財政状況及び健全化判断比率'!B70)</f>
        <v>茨城県租税債権管理機構（一般会計）</v>
      </c>
      <c r="BZ36" s="487"/>
      <c r="CA36" s="487"/>
      <c r="CB36" s="487"/>
      <c r="CC36" s="487"/>
      <c r="CD36" s="487"/>
      <c r="CE36" s="487"/>
      <c r="CF36" s="487"/>
      <c r="CG36" s="487"/>
      <c r="CH36" s="487"/>
      <c r="CI36" s="487"/>
      <c r="CJ36" s="487"/>
      <c r="CK36" s="487"/>
      <c r="CL36" s="487"/>
      <c r="CM36" s="487"/>
      <c r="CN36" s="2"/>
      <c r="CO36" s="486">
        <f t="shared" si="5"/>
        <v>20</v>
      </c>
      <c r="CP36" s="486"/>
      <c r="CQ36" s="487" t="str">
        <f>IF('各会計、関係団体の財政状況及び健全化判断比率'!BS9="","",'各会計、関係団体の財政状況及び健全化判断比率'!BS9)</f>
        <v>取手市農業公社</v>
      </c>
      <c r="CR36" s="487"/>
      <c r="CS36" s="487"/>
      <c r="CT36" s="487"/>
      <c r="CU36" s="487"/>
      <c r="CV36" s="487"/>
      <c r="CW36" s="487"/>
      <c r="CX36" s="487"/>
      <c r="CY36" s="487"/>
      <c r="CZ36" s="487"/>
      <c r="DA36" s="487"/>
      <c r="DB36" s="487"/>
      <c r="DC36" s="487"/>
      <c r="DD36" s="487"/>
      <c r="DE36" s="487"/>
      <c r="DG36" s="488" t="str">
        <f>IF('各会計、関係団体の財政状況及び健全化判断比率'!BR9="","",'各会計、関係団体の財政状況及び健全化判断比率'!BR9)</f>
        <v/>
      </c>
      <c r="DH36" s="488"/>
      <c r="DI36" s="18"/>
    </row>
    <row r="37" spans="1:113" ht="32.25" customHeight="1" x14ac:dyDescent="0.15">
      <c r="A37" s="2"/>
      <c r="B37" s="5"/>
      <c r="C37" s="486" t="str">
        <f t="shared" si="0"/>
        <v/>
      </c>
      <c r="D37" s="486"/>
      <c r="E37" s="487" t="str">
        <f>IF('各会計、関係団体の財政状況及び健全化判断比率'!B10="","",'各会計、関係団体の財政状況及び健全化判断比率'!B10)</f>
        <v/>
      </c>
      <c r="F37" s="487"/>
      <c r="G37" s="487"/>
      <c r="H37" s="487"/>
      <c r="I37" s="487"/>
      <c r="J37" s="487"/>
      <c r="K37" s="487"/>
      <c r="L37" s="487"/>
      <c r="M37" s="487"/>
      <c r="N37" s="487"/>
      <c r="O37" s="487"/>
      <c r="P37" s="487"/>
      <c r="Q37" s="487"/>
      <c r="R37" s="487"/>
      <c r="S37" s="487"/>
      <c r="T37" s="2"/>
      <c r="U37" s="486">
        <f t="shared" si="1"/>
        <v>7</v>
      </c>
      <c r="V37" s="486"/>
      <c r="W37" s="487" t="str">
        <f>IF('各会計、関係団体の財政状況及び健全化判断比率'!B31="","",'各会計、関係団体の財政状況及び健全化判断比率'!B31)</f>
        <v>取手市競輪事業特別会計</v>
      </c>
      <c r="X37" s="487"/>
      <c r="Y37" s="487"/>
      <c r="Z37" s="487"/>
      <c r="AA37" s="487"/>
      <c r="AB37" s="487"/>
      <c r="AC37" s="487"/>
      <c r="AD37" s="487"/>
      <c r="AE37" s="487"/>
      <c r="AF37" s="487"/>
      <c r="AG37" s="487"/>
      <c r="AH37" s="487"/>
      <c r="AI37" s="487"/>
      <c r="AJ37" s="487"/>
      <c r="AK37" s="487"/>
      <c r="AL37" s="2"/>
      <c r="AM37" s="486" t="str">
        <f t="shared" si="2"/>
        <v/>
      </c>
      <c r="AN37" s="486"/>
      <c r="AO37" s="487"/>
      <c r="AP37" s="487"/>
      <c r="AQ37" s="487"/>
      <c r="AR37" s="487"/>
      <c r="AS37" s="487"/>
      <c r="AT37" s="487"/>
      <c r="AU37" s="487"/>
      <c r="AV37" s="487"/>
      <c r="AW37" s="487"/>
      <c r="AX37" s="487"/>
      <c r="AY37" s="487"/>
      <c r="AZ37" s="487"/>
      <c r="BA37" s="487"/>
      <c r="BB37" s="487"/>
      <c r="BC37" s="487"/>
      <c r="BD37" s="2"/>
      <c r="BE37" s="486" t="str">
        <f t="shared" si="3"/>
        <v/>
      </c>
      <c r="BF37" s="486"/>
      <c r="BG37" s="487"/>
      <c r="BH37" s="487"/>
      <c r="BI37" s="487"/>
      <c r="BJ37" s="487"/>
      <c r="BK37" s="487"/>
      <c r="BL37" s="487"/>
      <c r="BM37" s="487"/>
      <c r="BN37" s="487"/>
      <c r="BO37" s="487"/>
      <c r="BP37" s="487"/>
      <c r="BQ37" s="487"/>
      <c r="BR37" s="487"/>
      <c r="BS37" s="487"/>
      <c r="BT37" s="487"/>
      <c r="BU37" s="487"/>
      <c r="BV37" s="2"/>
      <c r="BW37" s="486">
        <f t="shared" si="4"/>
        <v>11</v>
      </c>
      <c r="BX37" s="486"/>
      <c r="BY37" s="487" t="str">
        <f>IF('各会計、関係団体の財政状況及び健全化判断比率'!B71="","",'各会計、関係団体の財政状況及び健全化判断比率'!B71)</f>
        <v>茨城県後期高齢者医療広域連合（一般会計）</v>
      </c>
      <c r="BZ37" s="487"/>
      <c r="CA37" s="487"/>
      <c r="CB37" s="487"/>
      <c r="CC37" s="487"/>
      <c r="CD37" s="487"/>
      <c r="CE37" s="487"/>
      <c r="CF37" s="487"/>
      <c r="CG37" s="487"/>
      <c r="CH37" s="487"/>
      <c r="CI37" s="487"/>
      <c r="CJ37" s="487"/>
      <c r="CK37" s="487"/>
      <c r="CL37" s="487"/>
      <c r="CM37" s="487"/>
      <c r="CN37" s="2"/>
      <c r="CO37" s="486" t="str">
        <f t="shared" si="5"/>
        <v/>
      </c>
      <c r="CP37" s="486"/>
      <c r="CQ37" s="487" t="str">
        <f>IF('各会計、関係団体の財政状況及び健全化判断比率'!BS10="","",'各会計、関係団体の財政状況及び健全化判断比率'!BS10)</f>
        <v/>
      </c>
      <c r="CR37" s="487"/>
      <c r="CS37" s="487"/>
      <c r="CT37" s="487"/>
      <c r="CU37" s="487"/>
      <c r="CV37" s="487"/>
      <c r="CW37" s="487"/>
      <c r="CX37" s="487"/>
      <c r="CY37" s="487"/>
      <c r="CZ37" s="487"/>
      <c r="DA37" s="487"/>
      <c r="DB37" s="487"/>
      <c r="DC37" s="487"/>
      <c r="DD37" s="487"/>
      <c r="DE37" s="487"/>
      <c r="DG37" s="488" t="str">
        <f>IF('各会計、関係団体の財政状況及び健全化判断比率'!BR10="","",'各会計、関係団体の財政状況及び健全化判断比率'!BR10)</f>
        <v/>
      </c>
      <c r="DH37" s="488"/>
      <c r="DI37" s="18"/>
    </row>
    <row r="38" spans="1:113" ht="32.25" customHeight="1" x14ac:dyDescent="0.15">
      <c r="A38" s="2"/>
      <c r="B38" s="5"/>
      <c r="C38" s="486" t="str">
        <f t="shared" si="0"/>
        <v/>
      </c>
      <c r="D38" s="486"/>
      <c r="E38" s="487" t="str">
        <f>IF('各会計、関係団体の財政状況及び健全化判断比率'!B11="","",'各会計、関係団体の財政状況及び健全化判断比率'!B11)</f>
        <v/>
      </c>
      <c r="F38" s="487"/>
      <c r="G38" s="487"/>
      <c r="H38" s="487"/>
      <c r="I38" s="487"/>
      <c r="J38" s="487"/>
      <c r="K38" s="487"/>
      <c r="L38" s="487"/>
      <c r="M38" s="487"/>
      <c r="N38" s="487"/>
      <c r="O38" s="487"/>
      <c r="P38" s="487"/>
      <c r="Q38" s="487"/>
      <c r="R38" s="487"/>
      <c r="S38" s="487"/>
      <c r="T38" s="2"/>
      <c r="U38" s="486" t="str">
        <f t="shared" si="1"/>
        <v/>
      </c>
      <c r="V38" s="486"/>
      <c r="W38" s="487"/>
      <c r="X38" s="487"/>
      <c r="Y38" s="487"/>
      <c r="Z38" s="487"/>
      <c r="AA38" s="487"/>
      <c r="AB38" s="487"/>
      <c r="AC38" s="487"/>
      <c r="AD38" s="487"/>
      <c r="AE38" s="487"/>
      <c r="AF38" s="487"/>
      <c r="AG38" s="487"/>
      <c r="AH38" s="487"/>
      <c r="AI38" s="487"/>
      <c r="AJ38" s="487"/>
      <c r="AK38" s="487"/>
      <c r="AL38" s="2"/>
      <c r="AM38" s="486" t="str">
        <f t="shared" si="2"/>
        <v/>
      </c>
      <c r="AN38" s="486"/>
      <c r="AO38" s="487"/>
      <c r="AP38" s="487"/>
      <c r="AQ38" s="487"/>
      <c r="AR38" s="487"/>
      <c r="AS38" s="487"/>
      <c r="AT38" s="487"/>
      <c r="AU38" s="487"/>
      <c r="AV38" s="487"/>
      <c r="AW38" s="487"/>
      <c r="AX38" s="487"/>
      <c r="AY38" s="487"/>
      <c r="AZ38" s="487"/>
      <c r="BA38" s="487"/>
      <c r="BB38" s="487"/>
      <c r="BC38" s="487"/>
      <c r="BD38" s="2"/>
      <c r="BE38" s="486" t="str">
        <f t="shared" si="3"/>
        <v/>
      </c>
      <c r="BF38" s="486"/>
      <c r="BG38" s="487"/>
      <c r="BH38" s="487"/>
      <c r="BI38" s="487"/>
      <c r="BJ38" s="487"/>
      <c r="BK38" s="487"/>
      <c r="BL38" s="487"/>
      <c r="BM38" s="487"/>
      <c r="BN38" s="487"/>
      <c r="BO38" s="487"/>
      <c r="BP38" s="487"/>
      <c r="BQ38" s="487"/>
      <c r="BR38" s="487"/>
      <c r="BS38" s="487"/>
      <c r="BT38" s="487"/>
      <c r="BU38" s="487"/>
      <c r="BV38" s="2"/>
      <c r="BW38" s="486">
        <f t="shared" si="4"/>
        <v>12</v>
      </c>
      <c r="BX38" s="486"/>
      <c r="BY38" s="487" t="str">
        <f>IF('各会計、関係団体の財政状況及び健全化判断比率'!B72="","",'各会計、関係団体の財政状況及び健全化判断比率'!B72)</f>
        <v>茨城県後期高齢者医療広域連合（後期高齢者医療特別会計）</v>
      </c>
      <c r="BZ38" s="487"/>
      <c r="CA38" s="487"/>
      <c r="CB38" s="487"/>
      <c r="CC38" s="487"/>
      <c r="CD38" s="487"/>
      <c r="CE38" s="487"/>
      <c r="CF38" s="487"/>
      <c r="CG38" s="487"/>
      <c r="CH38" s="487"/>
      <c r="CI38" s="487"/>
      <c r="CJ38" s="487"/>
      <c r="CK38" s="487"/>
      <c r="CL38" s="487"/>
      <c r="CM38" s="487"/>
      <c r="CN38" s="2"/>
      <c r="CO38" s="486" t="str">
        <f t="shared" si="5"/>
        <v/>
      </c>
      <c r="CP38" s="486"/>
      <c r="CQ38" s="487" t="str">
        <f>IF('各会計、関係団体の財政状況及び健全化判断比率'!BS11="","",'各会計、関係団体の財政状況及び健全化判断比率'!BS11)</f>
        <v/>
      </c>
      <c r="CR38" s="487"/>
      <c r="CS38" s="487"/>
      <c r="CT38" s="487"/>
      <c r="CU38" s="487"/>
      <c r="CV38" s="487"/>
      <c r="CW38" s="487"/>
      <c r="CX38" s="487"/>
      <c r="CY38" s="487"/>
      <c r="CZ38" s="487"/>
      <c r="DA38" s="487"/>
      <c r="DB38" s="487"/>
      <c r="DC38" s="487"/>
      <c r="DD38" s="487"/>
      <c r="DE38" s="487"/>
      <c r="DG38" s="488" t="str">
        <f>IF('各会計、関係団体の財政状況及び健全化判断比率'!BR11="","",'各会計、関係団体の財政状況及び健全化判断比率'!BR11)</f>
        <v/>
      </c>
      <c r="DH38" s="488"/>
      <c r="DI38" s="18"/>
    </row>
    <row r="39" spans="1:113" ht="32.25" customHeight="1" x14ac:dyDescent="0.15">
      <c r="A39" s="2"/>
      <c r="B39" s="5"/>
      <c r="C39" s="486" t="str">
        <f t="shared" si="0"/>
        <v/>
      </c>
      <c r="D39" s="486"/>
      <c r="E39" s="487" t="str">
        <f>IF('各会計、関係団体の財政状況及び健全化判断比率'!B12="","",'各会計、関係団体の財政状況及び健全化判断比率'!B12)</f>
        <v/>
      </c>
      <c r="F39" s="487"/>
      <c r="G39" s="487"/>
      <c r="H39" s="487"/>
      <c r="I39" s="487"/>
      <c r="J39" s="487"/>
      <c r="K39" s="487"/>
      <c r="L39" s="487"/>
      <c r="M39" s="487"/>
      <c r="N39" s="487"/>
      <c r="O39" s="487"/>
      <c r="P39" s="487"/>
      <c r="Q39" s="487"/>
      <c r="R39" s="487"/>
      <c r="S39" s="487"/>
      <c r="T39" s="2"/>
      <c r="U39" s="486" t="str">
        <f t="shared" si="1"/>
        <v/>
      </c>
      <c r="V39" s="486"/>
      <c r="W39" s="487"/>
      <c r="X39" s="487"/>
      <c r="Y39" s="487"/>
      <c r="Z39" s="487"/>
      <c r="AA39" s="487"/>
      <c r="AB39" s="487"/>
      <c r="AC39" s="487"/>
      <c r="AD39" s="487"/>
      <c r="AE39" s="487"/>
      <c r="AF39" s="487"/>
      <c r="AG39" s="487"/>
      <c r="AH39" s="487"/>
      <c r="AI39" s="487"/>
      <c r="AJ39" s="487"/>
      <c r="AK39" s="487"/>
      <c r="AL39" s="2"/>
      <c r="AM39" s="486" t="str">
        <f t="shared" si="2"/>
        <v/>
      </c>
      <c r="AN39" s="486"/>
      <c r="AO39" s="487"/>
      <c r="AP39" s="487"/>
      <c r="AQ39" s="487"/>
      <c r="AR39" s="487"/>
      <c r="AS39" s="487"/>
      <c r="AT39" s="487"/>
      <c r="AU39" s="487"/>
      <c r="AV39" s="487"/>
      <c r="AW39" s="487"/>
      <c r="AX39" s="487"/>
      <c r="AY39" s="487"/>
      <c r="AZ39" s="487"/>
      <c r="BA39" s="487"/>
      <c r="BB39" s="487"/>
      <c r="BC39" s="487"/>
      <c r="BD39" s="2"/>
      <c r="BE39" s="486" t="str">
        <f t="shared" si="3"/>
        <v/>
      </c>
      <c r="BF39" s="486"/>
      <c r="BG39" s="487"/>
      <c r="BH39" s="487"/>
      <c r="BI39" s="487"/>
      <c r="BJ39" s="487"/>
      <c r="BK39" s="487"/>
      <c r="BL39" s="487"/>
      <c r="BM39" s="487"/>
      <c r="BN39" s="487"/>
      <c r="BO39" s="487"/>
      <c r="BP39" s="487"/>
      <c r="BQ39" s="487"/>
      <c r="BR39" s="487"/>
      <c r="BS39" s="487"/>
      <c r="BT39" s="487"/>
      <c r="BU39" s="487"/>
      <c r="BV39" s="2"/>
      <c r="BW39" s="486">
        <f t="shared" si="4"/>
        <v>13</v>
      </c>
      <c r="BX39" s="486"/>
      <c r="BY39" s="487" t="str">
        <f>IF('各会計、関係団体の財政状況及び健全化判断比率'!B73="","",'各会計、関係団体の財政状況及び健全化判断比率'!B73)</f>
        <v>茨城県南水道企業団（水道事業会計）</v>
      </c>
      <c r="BZ39" s="487"/>
      <c r="CA39" s="487"/>
      <c r="CB39" s="487"/>
      <c r="CC39" s="487"/>
      <c r="CD39" s="487"/>
      <c r="CE39" s="487"/>
      <c r="CF39" s="487"/>
      <c r="CG39" s="487"/>
      <c r="CH39" s="487"/>
      <c r="CI39" s="487"/>
      <c r="CJ39" s="487"/>
      <c r="CK39" s="487"/>
      <c r="CL39" s="487"/>
      <c r="CM39" s="487"/>
      <c r="CN39" s="2"/>
      <c r="CO39" s="486" t="str">
        <f t="shared" si="5"/>
        <v/>
      </c>
      <c r="CP39" s="486"/>
      <c r="CQ39" s="487" t="str">
        <f>IF('各会計、関係団体の財政状況及び健全化判断比率'!BS12="","",'各会計、関係団体の財政状況及び健全化判断比率'!BS12)</f>
        <v/>
      </c>
      <c r="CR39" s="487"/>
      <c r="CS39" s="487"/>
      <c r="CT39" s="487"/>
      <c r="CU39" s="487"/>
      <c r="CV39" s="487"/>
      <c r="CW39" s="487"/>
      <c r="CX39" s="487"/>
      <c r="CY39" s="487"/>
      <c r="CZ39" s="487"/>
      <c r="DA39" s="487"/>
      <c r="DB39" s="487"/>
      <c r="DC39" s="487"/>
      <c r="DD39" s="487"/>
      <c r="DE39" s="487"/>
      <c r="DG39" s="488" t="str">
        <f>IF('各会計、関係団体の財政状況及び健全化判断比率'!BR12="","",'各会計、関係団体の財政状況及び健全化判断比率'!BR12)</f>
        <v/>
      </c>
      <c r="DH39" s="488"/>
      <c r="DI39" s="18"/>
    </row>
    <row r="40" spans="1:113" ht="32.25" customHeight="1" x14ac:dyDescent="0.15">
      <c r="A40" s="2"/>
      <c r="B40" s="5"/>
      <c r="C40" s="486" t="str">
        <f t="shared" si="0"/>
        <v/>
      </c>
      <c r="D40" s="486"/>
      <c r="E40" s="487" t="str">
        <f>IF('各会計、関係団体の財政状況及び健全化判断比率'!B13="","",'各会計、関係団体の財政状況及び健全化判断比率'!B13)</f>
        <v/>
      </c>
      <c r="F40" s="487"/>
      <c r="G40" s="487"/>
      <c r="H40" s="487"/>
      <c r="I40" s="487"/>
      <c r="J40" s="487"/>
      <c r="K40" s="487"/>
      <c r="L40" s="487"/>
      <c r="M40" s="487"/>
      <c r="N40" s="487"/>
      <c r="O40" s="487"/>
      <c r="P40" s="487"/>
      <c r="Q40" s="487"/>
      <c r="R40" s="487"/>
      <c r="S40" s="487"/>
      <c r="T40" s="2"/>
      <c r="U40" s="486" t="str">
        <f t="shared" si="1"/>
        <v/>
      </c>
      <c r="V40" s="486"/>
      <c r="W40" s="487"/>
      <c r="X40" s="487"/>
      <c r="Y40" s="487"/>
      <c r="Z40" s="487"/>
      <c r="AA40" s="487"/>
      <c r="AB40" s="487"/>
      <c r="AC40" s="487"/>
      <c r="AD40" s="487"/>
      <c r="AE40" s="487"/>
      <c r="AF40" s="487"/>
      <c r="AG40" s="487"/>
      <c r="AH40" s="487"/>
      <c r="AI40" s="487"/>
      <c r="AJ40" s="487"/>
      <c r="AK40" s="487"/>
      <c r="AL40" s="2"/>
      <c r="AM40" s="486" t="str">
        <f t="shared" si="2"/>
        <v/>
      </c>
      <c r="AN40" s="486"/>
      <c r="AO40" s="487"/>
      <c r="AP40" s="487"/>
      <c r="AQ40" s="487"/>
      <c r="AR40" s="487"/>
      <c r="AS40" s="487"/>
      <c r="AT40" s="487"/>
      <c r="AU40" s="487"/>
      <c r="AV40" s="487"/>
      <c r="AW40" s="487"/>
      <c r="AX40" s="487"/>
      <c r="AY40" s="487"/>
      <c r="AZ40" s="487"/>
      <c r="BA40" s="487"/>
      <c r="BB40" s="487"/>
      <c r="BC40" s="487"/>
      <c r="BD40" s="2"/>
      <c r="BE40" s="486" t="str">
        <f t="shared" si="3"/>
        <v/>
      </c>
      <c r="BF40" s="486"/>
      <c r="BG40" s="487"/>
      <c r="BH40" s="487"/>
      <c r="BI40" s="487"/>
      <c r="BJ40" s="487"/>
      <c r="BK40" s="487"/>
      <c r="BL40" s="487"/>
      <c r="BM40" s="487"/>
      <c r="BN40" s="487"/>
      <c r="BO40" s="487"/>
      <c r="BP40" s="487"/>
      <c r="BQ40" s="487"/>
      <c r="BR40" s="487"/>
      <c r="BS40" s="487"/>
      <c r="BT40" s="487"/>
      <c r="BU40" s="487"/>
      <c r="BV40" s="2"/>
      <c r="BW40" s="486">
        <f t="shared" si="4"/>
        <v>14</v>
      </c>
      <c r="BX40" s="486"/>
      <c r="BY40" s="487" t="str">
        <f>IF('各会計、関係団体の財政状況及び健全化判断比率'!B74="","",'各会計、関係団体の財政状況及び健全化判断比率'!B74)</f>
        <v>龍ケ崎地方衛生組合（一般会計）</v>
      </c>
      <c r="BZ40" s="487"/>
      <c r="CA40" s="487"/>
      <c r="CB40" s="487"/>
      <c r="CC40" s="487"/>
      <c r="CD40" s="487"/>
      <c r="CE40" s="487"/>
      <c r="CF40" s="487"/>
      <c r="CG40" s="487"/>
      <c r="CH40" s="487"/>
      <c r="CI40" s="487"/>
      <c r="CJ40" s="487"/>
      <c r="CK40" s="487"/>
      <c r="CL40" s="487"/>
      <c r="CM40" s="487"/>
      <c r="CN40" s="2"/>
      <c r="CO40" s="486" t="str">
        <f t="shared" si="5"/>
        <v/>
      </c>
      <c r="CP40" s="486"/>
      <c r="CQ40" s="487" t="str">
        <f>IF('各会計、関係団体の財政状況及び健全化判断比率'!BS13="","",'各会計、関係団体の財政状況及び健全化判断比率'!BS13)</f>
        <v/>
      </c>
      <c r="CR40" s="487"/>
      <c r="CS40" s="487"/>
      <c r="CT40" s="487"/>
      <c r="CU40" s="487"/>
      <c r="CV40" s="487"/>
      <c r="CW40" s="487"/>
      <c r="CX40" s="487"/>
      <c r="CY40" s="487"/>
      <c r="CZ40" s="487"/>
      <c r="DA40" s="487"/>
      <c r="DB40" s="487"/>
      <c r="DC40" s="487"/>
      <c r="DD40" s="487"/>
      <c r="DE40" s="487"/>
      <c r="DG40" s="488" t="str">
        <f>IF('各会計、関係団体の財政状況及び健全化判断比率'!BR13="","",'各会計、関係団体の財政状況及び健全化判断比率'!BR13)</f>
        <v/>
      </c>
      <c r="DH40" s="488"/>
      <c r="DI40" s="18"/>
    </row>
    <row r="41" spans="1:113" ht="32.25" customHeight="1" x14ac:dyDescent="0.15">
      <c r="A41" s="2"/>
      <c r="B41" s="5"/>
      <c r="C41" s="486" t="str">
        <f t="shared" si="0"/>
        <v/>
      </c>
      <c r="D41" s="486"/>
      <c r="E41" s="487" t="str">
        <f>IF('各会計、関係団体の財政状況及び健全化判断比率'!B14="","",'各会計、関係団体の財政状況及び健全化判断比率'!B14)</f>
        <v/>
      </c>
      <c r="F41" s="487"/>
      <c r="G41" s="487"/>
      <c r="H41" s="487"/>
      <c r="I41" s="487"/>
      <c r="J41" s="487"/>
      <c r="K41" s="487"/>
      <c r="L41" s="487"/>
      <c r="M41" s="487"/>
      <c r="N41" s="487"/>
      <c r="O41" s="487"/>
      <c r="P41" s="487"/>
      <c r="Q41" s="487"/>
      <c r="R41" s="487"/>
      <c r="S41" s="487"/>
      <c r="T41" s="2"/>
      <c r="U41" s="486" t="str">
        <f t="shared" si="1"/>
        <v/>
      </c>
      <c r="V41" s="486"/>
      <c r="W41" s="487"/>
      <c r="X41" s="487"/>
      <c r="Y41" s="487"/>
      <c r="Z41" s="487"/>
      <c r="AA41" s="487"/>
      <c r="AB41" s="487"/>
      <c r="AC41" s="487"/>
      <c r="AD41" s="487"/>
      <c r="AE41" s="487"/>
      <c r="AF41" s="487"/>
      <c r="AG41" s="487"/>
      <c r="AH41" s="487"/>
      <c r="AI41" s="487"/>
      <c r="AJ41" s="487"/>
      <c r="AK41" s="487"/>
      <c r="AL41" s="2"/>
      <c r="AM41" s="486" t="str">
        <f t="shared" si="2"/>
        <v/>
      </c>
      <c r="AN41" s="486"/>
      <c r="AO41" s="487"/>
      <c r="AP41" s="487"/>
      <c r="AQ41" s="487"/>
      <c r="AR41" s="487"/>
      <c r="AS41" s="487"/>
      <c r="AT41" s="487"/>
      <c r="AU41" s="487"/>
      <c r="AV41" s="487"/>
      <c r="AW41" s="487"/>
      <c r="AX41" s="487"/>
      <c r="AY41" s="487"/>
      <c r="AZ41" s="487"/>
      <c r="BA41" s="487"/>
      <c r="BB41" s="487"/>
      <c r="BC41" s="487"/>
      <c r="BD41" s="2"/>
      <c r="BE41" s="486" t="str">
        <f t="shared" si="3"/>
        <v/>
      </c>
      <c r="BF41" s="486"/>
      <c r="BG41" s="487"/>
      <c r="BH41" s="487"/>
      <c r="BI41" s="487"/>
      <c r="BJ41" s="487"/>
      <c r="BK41" s="487"/>
      <c r="BL41" s="487"/>
      <c r="BM41" s="487"/>
      <c r="BN41" s="487"/>
      <c r="BO41" s="487"/>
      <c r="BP41" s="487"/>
      <c r="BQ41" s="487"/>
      <c r="BR41" s="487"/>
      <c r="BS41" s="487"/>
      <c r="BT41" s="487"/>
      <c r="BU41" s="487"/>
      <c r="BV41" s="2"/>
      <c r="BW41" s="486">
        <f t="shared" si="4"/>
        <v>15</v>
      </c>
      <c r="BX41" s="486"/>
      <c r="BY41" s="487" t="str">
        <f>IF('各会計、関係団体の財政状況及び健全化判断比率'!B75="","",'各会計、関係団体の財政状況及び健全化判断比率'!B75)</f>
        <v>取手市外2市火葬場組合（一般会計）</v>
      </c>
      <c r="BZ41" s="487"/>
      <c r="CA41" s="487"/>
      <c r="CB41" s="487"/>
      <c r="CC41" s="487"/>
      <c r="CD41" s="487"/>
      <c r="CE41" s="487"/>
      <c r="CF41" s="487"/>
      <c r="CG41" s="487"/>
      <c r="CH41" s="487"/>
      <c r="CI41" s="487"/>
      <c r="CJ41" s="487"/>
      <c r="CK41" s="487"/>
      <c r="CL41" s="487"/>
      <c r="CM41" s="487"/>
      <c r="CN41" s="2"/>
      <c r="CO41" s="486" t="str">
        <f t="shared" si="5"/>
        <v/>
      </c>
      <c r="CP41" s="486"/>
      <c r="CQ41" s="487" t="str">
        <f>IF('各会計、関係団体の財政状況及び健全化判断比率'!BS14="","",'各会計、関係団体の財政状況及び健全化判断比率'!BS14)</f>
        <v/>
      </c>
      <c r="CR41" s="487"/>
      <c r="CS41" s="487"/>
      <c r="CT41" s="487"/>
      <c r="CU41" s="487"/>
      <c r="CV41" s="487"/>
      <c r="CW41" s="487"/>
      <c r="CX41" s="487"/>
      <c r="CY41" s="487"/>
      <c r="CZ41" s="487"/>
      <c r="DA41" s="487"/>
      <c r="DB41" s="487"/>
      <c r="DC41" s="487"/>
      <c r="DD41" s="487"/>
      <c r="DE41" s="487"/>
      <c r="DG41" s="488" t="str">
        <f>IF('各会計、関係団体の財政状況及び健全化判断比率'!BR14="","",'各会計、関係団体の財政状況及び健全化判断比率'!BR14)</f>
        <v/>
      </c>
      <c r="DH41" s="488"/>
      <c r="DI41" s="18"/>
    </row>
    <row r="42" spans="1:113" ht="32.25" customHeight="1" x14ac:dyDescent="0.15">
      <c r="B42" s="5"/>
      <c r="C42" s="486" t="str">
        <f t="shared" si="0"/>
        <v/>
      </c>
      <c r="D42" s="486"/>
      <c r="E42" s="487" t="str">
        <f>IF('各会計、関係団体の財政状況及び健全化判断比率'!B15="","",'各会計、関係団体の財政状況及び健全化判断比率'!B15)</f>
        <v/>
      </c>
      <c r="F42" s="487"/>
      <c r="G42" s="487"/>
      <c r="H42" s="487"/>
      <c r="I42" s="487"/>
      <c r="J42" s="487"/>
      <c r="K42" s="487"/>
      <c r="L42" s="487"/>
      <c r="M42" s="487"/>
      <c r="N42" s="487"/>
      <c r="O42" s="487"/>
      <c r="P42" s="487"/>
      <c r="Q42" s="487"/>
      <c r="R42" s="487"/>
      <c r="S42" s="487"/>
      <c r="T42" s="2"/>
      <c r="U42" s="486" t="str">
        <f t="shared" si="1"/>
        <v/>
      </c>
      <c r="V42" s="486"/>
      <c r="W42" s="487"/>
      <c r="X42" s="487"/>
      <c r="Y42" s="487"/>
      <c r="Z42" s="487"/>
      <c r="AA42" s="487"/>
      <c r="AB42" s="487"/>
      <c r="AC42" s="487"/>
      <c r="AD42" s="487"/>
      <c r="AE42" s="487"/>
      <c r="AF42" s="487"/>
      <c r="AG42" s="487"/>
      <c r="AH42" s="487"/>
      <c r="AI42" s="487"/>
      <c r="AJ42" s="487"/>
      <c r="AK42" s="487"/>
      <c r="AL42" s="2"/>
      <c r="AM42" s="486" t="str">
        <f t="shared" si="2"/>
        <v/>
      </c>
      <c r="AN42" s="486"/>
      <c r="AO42" s="487"/>
      <c r="AP42" s="487"/>
      <c r="AQ42" s="487"/>
      <c r="AR42" s="487"/>
      <c r="AS42" s="487"/>
      <c r="AT42" s="487"/>
      <c r="AU42" s="487"/>
      <c r="AV42" s="487"/>
      <c r="AW42" s="487"/>
      <c r="AX42" s="487"/>
      <c r="AY42" s="487"/>
      <c r="AZ42" s="487"/>
      <c r="BA42" s="487"/>
      <c r="BB42" s="487"/>
      <c r="BC42" s="487"/>
      <c r="BD42" s="2"/>
      <c r="BE42" s="486" t="str">
        <f t="shared" si="3"/>
        <v/>
      </c>
      <c r="BF42" s="486"/>
      <c r="BG42" s="487"/>
      <c r="BH42" s="487"/>
      <c r="BI42" s="487"/>
      <c r="BJ42" s="487"/>
      <c r="BK42" s="487"/>
      <c r="BL42" s="487"/>
      <c r="BM42" s="487"/>
      <c r="BN42" s="487"/>
      <c r="BO42" s="487"/>
      <c r="BP42" s="487"/>
      <c r="BQ42" s="487"/>
      <c r="BR42" s="487"/>
      <c r="BS42" s="487"/>
      <c r="BT42" s="487"/>
      <c r="BU42" s="487"/>
      <c r="BV42" s="2"/>
      <c r="BW42" s="486">
        <f t="shared" si="4"/>
        <v>16</v>
      </c>
      <c r="BX42" s="486"/>
      <c r="BY42" s="487" t="str">
        <f>IF('各会計、関係団体の財政状況及び健全化判断比率'!B76="","",'各会計、関係団体の財政状況及び健全化判断比率'!B76)</f>
        <v>常総地方広域市町村圏事務組合（一般会計）</v>
      </c>
      <c r="BZ42" s="487"/>
      <c r="CA42" s="487"/>
      <c r="CB42" s="487"/>
      <c r="CC42" s="487"/>
      <c r="CD42" s="487"/>
      <c r="CE42" s="487"/>
      <c r="CF42" s="487"/>
      <c r="CG42" s="487"/>
      <c r="CH42" s="487"/>
      <c r="CI42" s="487"/>
      <c r="CJ42" s="487"/>
      <c r="CK42" s="487"/>
      <c r="CL42" s="487"/>
      <c r="CM42" s="487"/>
      <c r="CN42" s="2"/>
      <c r="CO42" s="486" t="str">
        <f t="shared" si="5"/>
        <v/>
      </c>
      <c r="CP42" s="486"/>
      <c r="CQ42" s="487" t="str">
        <f>IF('各会計、関係団体の財政状況及び健全化判断比率'!BS15="","",'各会計、関係団体の財政状況及び健全化判断比率'!BS15)</f>
        <v/>
      </c>
      <c r="CR42" s="487"/>
      <c r="CS42" s="487"/>
      <c r="CT42" s="487"/>
      <c r="CU42" s="487"/>
      <c r="CV42" s="487"/>
      <c r="CW42" s="487"/>
      <c r="CX42" s="487"/>
      <c r="CY42" s="487"/>
      <c r="CZ42" s="487"/>
      <c r="DA42" s="487"/>
      <c r="DB42" s="487"/>
      <c r="DC42" s="487"/>
      <c r="DD42" s="487"/>
      <c r="DE42" s="487"/>
      <c r="DG42" s="488" t="str">
        <f>IF('各会計、関係団体の財政状況及び健全化判断比率'!BR15="","",'各会計、関係団体の財政状況及び健全化判断比率'!BR15)</f>
        <v/>
      </c>
      <c r="DH42" s="488"/>
      <c r="DI42" s="18"/>
    </row>
    <row r="43" spans="1:113" ht="32.25" customHeight="1" x14ac:dyDescent="0.15">
      <c r="B43" s="5"/>
      <c r="C43" s="486" t="str">
        <f t="shared" si="0"/>
        <v/>
      </c>
      <c r="D43" s="486"/>
      <c r="E43" s="487" t="str">
        <f>IF('各会計、関係団体の財政状況及び健全化判断比率'!B16="","",'各会計、関係団体の財政状況及び健全化判断比率'!B16)</f>
        <v/>
      </c>
      <c r="F43" s="487"/>
      <c r="G43" s="487"/>
      <c r="H43" s="487"/>
      <c r="I43" s="487"/>
      <c r="J43" s="487"/>
      <c r="K43" s="487"/>
      <c r="L43" s="487"/>
      <c r="M43" s="487"/>
      <c r="N43" s="487"/>
      <c r="O43" s="487"/>
      <c r="P43" s="487"/>
      <c r="Q43" s="487"/>
      <c r="R43" s="487"/>
      <c r="S43" s="487"/>
      <c r="T43" s="2"/>
      <c r="U43" s="486" t="str">
        <f t="shared" si="1"/>
        <v/>
      </c>
      <c r="V43" s="486"/>
      <c r="W43" s="487"/>
      <c r="X43" s="487"/>
      <c r="Y43" s="487"/>
      <c r="Z43" s="487"/>
      <c r="AA43" s="487"/>
      <c r="AB43" s="487"/>
      <c r="AC43" s="487"/>
      <c r="AD43" s="487"/>
      <c r="AE43" s="487"/>
      <c r="AF43" s="487"/>
      <c r="AG43" s="487"/>
      <c r="AH43" s="487"/>
      <c r="AI43" s="487"/>
      <c r="AJ43" s="487"/>
      <c r="AK43" s="487"/>
      <c r="AL43" s="2"/>
      <c r="AM43" s="486" t="str">
        <f t="shared" si="2"/>
        <v/>
      </c>
      <c r="AN43" s="486"/>
      <c r="AO43" s="487"/>
      <c r="AP43" s="487"/>
      <c r="AQ43" s="487"/>
      <c r="AR43" s="487"/>
      <c r="AS43" s="487"/>
      <c r="AT43" s="487"/>
      <c r="AU43" s="487"/>
      <c r="AV43" s="487"/>
      <c r="AW43" s="487"/>
      <c r="AX43" s="487"/>
      <c r="AY43" s="487"/>
      <c r="AZ43" s="487"/>
      <c r="BA43" s="487"/>
      <c r="BB43" s="487"/>
      <c r="BC43" s="487"/>
      <c r="BD43" s="2"/>
      <c r="BE43" s="486" t="str">
        <f t="shared" si="3"/>
        <v/>
      </c>
      <c r="BF43" s="486"/>
      <c r="BG43" s="487"/>
      <c r="BH43" s="487"/>
      <c r="BI43" s="487"/>
      <c r="BJ43" s="487"/>
      <c r="BK43" s="487"/>
      <c r="BL43" s="487"/>
      <c r="BM43" s="487"/>
      <c r="BN43" s="487"/>
      <c r="BO43" s="487"/>
      <c r="BP43" s="487"/>
      <c r="BQ43" s="487"/>
      <c r="BR43" s="487"/>
      <c r="BS43" s="487"/>
      <c r="BT43" s="487"/>
      <c r="BU43" s="487"/>
      <c r="BV43" s="2"/>
      <c r="BW43" s="486">
        <f t="shared" si="4"/>
        <v>17</v>
      </c>
      <c r="BX43" s="486"/>
      <c r="BY43" s="487" t="str">
        <f>IF('各会計、関係団体の財政状況及び健全化判断比率'!B77="","",'各会計、関係団体の財政状況及び健全化判断比率'!B77)</f>
        <v>取手地方広域下水道組合（一般会計）</v>
      </c>
      <c r="BZ43" s="487"/>
      <c r="CA43" s="487"/>
      <c r="CB43" s="487"/>
      <c r="CC43" s="487"/>
      <c r="CD43" s="487"/>
      <c r="CE43" s="487"/>
      <c r="CF43" s="487"/>
      <c r="CG43" s="487"/>
      <c r="CH43" s="487"/>
      <c r="CI43" s="487"/>
      <c r="CJ43" s="487"/>
      <c r="CK43" s="487"/>
      <c r="CL43" s="487"/>
      <c r="CM43" s="487"/>
      <c r="CN43" s="2"/>
      <c r="CO43" s="486" t="str">
        <f t="shared" si="5"/>
        <v/>
      </c>
      <c r="CP43" s="486"/>
      <c r="CQ43" s="487" t="str">
        <f>IF('各会計、関係団体の財政状況及び健全化判断比率'!BS16="","",'各会計、関係団体の財政状況及び健全化判断比率'!BS16)</f>
        <v/>
      </c>
      <c r="CR43" s="487"/>
      <c r="CS43" s="487"/>
      <c r="CT43" s="487"/>
      <c r="CU43" s="487"/>
      <c r="CV43" s="487"/>
      <c r="CW43" s="487"/>
      <c r="CX43" s="487"/>
      <c r="CY43" s="487"/>
      <c r="CZ43" s="487"/>
      <c r="DA43" s="487"/>
      <c r="DB43" s="487"/>
      <c r="DC43" s="487"/>
      <c r="DD43" s="487"/>
      <c r="DE43" s="487"/>
      <c r="DG43" s="488" t="str">
        <f>IF('各会計、関係団体の財政状況及び健全化判断比率'!BR16="","",'各会計、関係団体の財政状況及び健全化判断比率'!BR16)</f>
        <v/>
      </c>
      <c r="DH43" s="488"/>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139</v>
      </c>
      <c r="E46" s="489" t="s">
        <v>291</v>
      </c>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row>
    <row r="47" spans="1:113" x14ac:dyDescent="0.15">
      <c r="E47" s="489" t="s">
        <v>293</v>
      </c>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89"/>
      <c r="BV47" s="489"/>
      <c r="BW47" s="489"/>
      <c r="BX47" s="489"/>
      <c r="BY47" s="489"/>
      <c r="BZ47" s="489"/>
      <c r="CA47" s="489"/>
      <c r="CB47" s="489"/>
      <c r="CC47" s="489"/>
      <c r="CD47" s="489"/>
      <c r="CE47" s="489"/>
      <c r="CF47" s="489"/>
      <c r="CG47" s="489"/>
      <c r="CH47" s="489"/>
      <c r="CI47" s="489"/>
      <c r="CJ47" s="489"/>
      <c r="CK47" s="489"/>
      <c r="CL47" s="489"/>
      <c r="CM47" s="489"/>
      <c r="CN47" s="489"/>
      <c r="CO47" s="489"/>
      <c r="CP47" s="489"/>
      <c r="CQ47" s="489"/>
      <c r="CR47" s="489"/>
      <c r="CS47" s="489"/>
      <c r="CT47" s="489"/>
      <c r="CU47" s="489"/>
      <c r="CV47" s="489"/>
      <c r="CW47" s="489"/>
      <c r="CX47" s="489"/>
      <c r="CY47" s="489"/>
      <c r="CZ47" s="489"/>
      <c r="DA47" s="489"/>
      <c r="DB47" s="489"/>
      <c r="DC47" s="489"/>
      <c r="DD47" s="489"/>
      <c r="DE47" s="489"/>
      <c r="DF47" s="489"/>
      <c r="DG47" s="489"/>
      <c r="DH47" s="489"/>
      <c r="DI47" s="489"/>
    </row>
    <row r="48" spans="1:113" x14ac:dyDescent="0.15">
      <c r="E48" s="489" t="s">
        <v>295</v>
      </c>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89"/>
      <c r="BJ48" s="489"/>
      <c r="BK48" s="489"/>
      <c r="BL48" s="489"/>
      <c r="BM48" s="489"/>
      <c r="BN48" s="489"/>
      <c r="BO48" s="489"/>
      <c r="BP48" s="489"/>
      <c r="BQ48" s="489"/>
      <c r="BR48" s="489"/>
      <c r="BS48" s="489"/>
      <c r="BT48" s="489"/>
      <c r="BU48" s="489"/>
      <c r="BV48" s="489"/>
      <c r="BW48" s="489"/>
      <c r="BX48" s="489"/>
      <c r="BY48" s="489"/>
      <c r="BZ48" s="489"/>
      <c r="CA48" s="489"/>
      <c r="CB48" s="489"/>
      <c r="CC48" s="489"/>
      <c r="CD48" s="489"/>
      <c r="CE48" s="489"/>
      <c r="CF48" s="489"/>
      <c r="CG48" s="489"/>
      <c r="CH48" s="489"/>
      <c r="CI48" s="489"/>
      <c r="CJ48" s="489"/>
      <c r="CK48" s="489"/>
      <c r="CL48" s="489"/>
      <c r="CM48" s="489"/>
      <c r="CN48" s="489"/>
      <c r="CO48" s="489"/>
      <c r="CP48" s="489"/>
      <c r="CQ48" s="489"/>
      <c r="CR48" s="489"/>
      <c r="CS48" s="489"/>
      <c r="CT48" s="489"/>
      <c r="CU48" s="489"/>
      <c r="CV48" s="489"/>
      <c r="CW48" s="489"/>
      <c r="CX48" s="489"/>
      <c r="CY48" s="489"/>
      <c r="CZ48" s="489"/>
      <c r="DA48" s="489"/>
      <c r="DB48" s="489"/>
      <c r="DC48" s="489"/>
      <c r="DD48" s="489"/>
      <c r="DE48" s="489"/>
      <c r="DF48" s="489"/>
      <c r="DG48" s="489"/>
      <c r="DH48" s="489"/>
      <c r="DI48" s="489"/>
    </row>
    <row r="49" spans="5:113" x14ac:dyDescent="0.15">
      <c r="E49" s="489" t="s">
        <v>296</v>
      </c>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row>
    <row r="50" spans="5:113" x14ac:dyDescent="0.15">
      <c r="E50" s="489" t="s">
        <v>204</v>
      </c>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row>
    <row r="51" spans="5:113" x14ac:dyDescent="0.15">
      <c r="E51" s="489" t="s">
        <v>298</v>
      </c>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489"/>
      <c r="BV51" s="489"/>
      <c r="BW51" s="489"/>
      <c r="BX51" s="489"/>
      <c r="BY51" s="489"/>
      <c r="BZ51" s="489"/>
      <c r="CA51" s="489"/>
      <c r="CB51" s="489"/>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row>
    <row r="52" spans="5:113" x14ac:dyDescent="0.15">
      <c r="E52" s="489" t="s">
        <v>302</v>
      </c>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489"/>
      <c r="BV52" s="489"/>
      <c r="BW52" s="489"/>
      <c r="BX52" s="489"/>
      <c r="BY52" s="489"/>
      <c r="BZ52" s="489"/>
      <c r="CA52" s="489"/>
      <c r="CB52" s="489"/>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row>
    <row r="53" spans="5:113" x14ac:dyDescent="0.15">
      <c r="E53" s="1" t="s">
        <v>494</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verticalCentered="1"/>
  <pageMargins left="0" right="0" top="0" bottom="0" header="0" footer="0"/>
  <pageSetup paperSize="8" scale="85"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0" t="s">
        <v>303</v>
      </c>
      <c r="DI1" s="581"/>
      <c r="DJ1" s="581"/>
      <c r="DK1" s="581"/>
      <c r="DL1" s="581"/>
      <c r="DM1" s="581"/>
      <c r="DN1" s="582"/>
      <c r="DO1" s="1"/>
      <c r="DP1" s="580" t="s">
        <v>192</v>
      </c>
      <c r="DQ1" s="581"/>
      <c r="DR1" s="581"/>
      <c r="DS1" s="581"/>
      <c r="DT1" s="581"/>
      <c r="DU1" s="581"/>
      <c r="DV1" s="581"/>
      <c r="DW1" s="581"/>
      <c r="DX1" s="581"/>
      <c r="DY1" s="581"/>
      <c r="DZ1" s="581"/>
      <c r="EA1" s="581"/>
      <c r="EB1" s="581"/>
      <c r="EC1" s="582"/>
      <c r="ED1" s="2"/>
      <c r="EE1" s="2"/>
      <c r="EF1" s="2"/>
      <c r="EG1" s="2"/>
      <c r="EH1" s="2"/>
      <c r="EI1" s="2"/>
      <c r="EJ1" s="2"/>
      <c r="EK1" s="2"/>
      <c r="EL1" s="2"/>
      <c r="EM1" s="2"/>
    </row>
    <row r="2" spans="2:143" ht="22.5" customHeight="1" x14ac:dyDescent="0.15">
      <c r="B2" s="40" t="s">
        <v>115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8" t="s">
        <v>124</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8" t="s">
        <v>510</v>
      </c>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411"/>
      <c r="CD3" s="368" t="s">
        <v>306</v>
      </c>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9"/>
      <c r="EB3" s="369"/>
      <c r="EC3" s="411"/>
    </row>
    <row r="4" spans="2:143" ht="11.25" customHeight="1" x14ac:dyDescent="0.15">
      <c r="B4" s="368" t="s">
        <v>10</v>
      </c>
      <c r="C4" s="369"/>
      <c r="D4" s="369"/>
      <c r="E4" s="369"/>
      <c r="F4" s="369"/>
      <c r="G4" s="369"/>
      <c r="H4" s="369"/>
      <c r="I4" s="369"/>
      <c r="J4" s="369"/>
      <c r="K4" s="369"/>
      <c r="L4" s="369"/>
      <c r="M4" s="369"/>
      <c r="N4" s="369"/>
      <c r="O4" s="369"/>
      <c r="P4" s="369"/>
      <c r="Q4" s="411"/>
      <c r="R4" s="368" t="s">
        <v>308</v>
      </c>
      <c r="S4" s="369"/>
      <c r="T4" s="369"/>
      <c r="U4" s="369"/>
      <c r="V4" s="369"/>
      <c r="W4" s="369"/>
      <c r="X4" s="369"/>
      <c r="Y4" s="411"/>
      <c r="Z4" s="368" t="s">
        <v>311</v>
      </c>
      <c r="AA4" s="369"/>
      <c r="AB4" s="369"/>
      <c r="AC4" s="411"/>
      <c r="AD4" s="368" t="s">
        <v>199</v>
      </c>
      <c r="AE4" s="369"/>
      <c r="AF4" s="369"/>
      <c r="AG4" s="369"/>
      <c r="AH4" s="369"/>
      <c r="AI4" s="369"/>
      <c r="AJ4" s="369"/>
      <c r="AK4" s="411"/>
      <c r="AL4" s="368" t="s">
        <v>311</v>
      </c>
      <c r="AM4" s="369"/>
      <c r="AN4" s="369"/>
      <c r="AO4" s="411"/>
      <c r="AP4" s="583" t="s">
        <v>313</v>
      </c>
      <c r="AQ4" s="583"/>
      <c r="AR4" s="583"/>
      <c r="AS4" s="583"/>
      <c r="AT4" s="583"/>
      <c r="AU4" s="583"/>
      <c r="AV4" s="583"/>
      <c r="AW4" s="583"/>
      <c r="AX4" s="583"/>
      <c r="AY4" s="583"/>
      <c r="AZ4" s="583"/>
      <c r="BA4" s="583"/>
      <c r="BB4" s="583"/>
      <c r="BC4" s="583"/>
      <c r="BD4" s="583"/>
      <c r="BE4" s="583"/>
      <c r="BF4" s="583"/>
      <c r="BG4" s="583" t="s">
        <v>292</v>
      </c>
      <c r="BH4" s="583"/>
      <c r="BI4" s="583"/>
      <c r="BJ4" s="583"/>
      <c r="BK4" s="583"/>
      <c r="BL4" s="583"/>
      <c r="BM4" s="583"/>
      <c r="BN4" s="583"/>
      <c r="BO4" s="583" t="s">
        <v>311</v>
      </c>
      <c r="BP4" s="583"/>
      <c r="BQ4" s="583"/>
      <c r="BR4" s="583"/>
      <c r="BS4" s="583" t="s">
        <v>511</v>
      </c>
      <c r="BT4" s="583"/>
      <c r="BU4" s="583"/>
      <c r="BV4" s="583"/>
      <c r="BW4" s="583"/>
      <c r="BX4" s="583"/>
      <c r="BY4" s="583"/>
      <c r="BZ4" s="583"/>
      <c r="CA4" s="583"/>
      <c r="CB4" s="583"/>
      <c r="CD4" s="368" t="s">
        <v>500</v>
      </c>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411"/>
    </row>
    <row r="5" spans="2:143" s="38" customFormat="1" ht="11.25" customHeight="1" x14ac:dyDescent="0.15">
      <c r="B5" s="584" t="s">
        <v>309</v>
      </c>
      <c r="C5" s="585"/>
      <c r="D5" s="585"/>
      <c r="E5" s="585"/>
      <c r="F5" s="585"/>
      <c r="G5" s="585"/>
      <c r="H5" s="585"/>
      <c r="I5" s="585"/>
      <c r="J5" s="585"/>
      <c r="K5" s="585"/>
      <c r="L5" s="585"/>
      <c r="M5" s="585"/>
      <c r="N5" s="585"/>
      <c r="O5" s="585"/>
      <c r="P5" s="585"/>
      <c r="Q5" s="586"/>
      <c r="R5" s="587">
        <v>13625385</v>
      </c>
      <c r="S5" s="588"/>
      <c r="T5" s="588"/>
      <c r="U5" s="588"/>
      <c r="V5" s="588"/>
      <c r="W5" s="588"/>
      <c r="X5" s="588"/>
      <c r="Y5" s="589"/>
      <c r="Z5" s="590">
        <v>29.1</v>
      </c>
      <c r="AA5" s="590"/>
      <c r="AB5" s="590"/>
      <c r="AC5" s="590"/>
      <c r="AD5" s="591">
        <v>12735937</v>
      </c>
      <c r="AE5" s="591"/>
      <c r="AF5" s="591"/>
      <c r="AG5" s="591"/>
      <c r="AH5" s="591"/>
      <c r="AI5" s="591"/>
      <c r="AJ5" s="591"/>
      <c r="AK5" s="591"/>
      <c r="AL5" s="592">
        <v>52.7</v>
      </c>
      <c r="AM5" s="593"/>
      <c r="AN5" s="593"/>
      <c r="AO5" s="594"/>
      <c r="AP5" s="584" t="s">
        <v>315</v>
      </c>
      <c r="AQ5" s="585"/>
      <c r="AR5" s="585"/>
      <c r="AS5" s="585"/>
      <c r="AT5" s="585"/>
      <c r="AU5" s="585"/>
      <c r="AV5" s="585"/>
      <c r="AW5" s="585"/>
      <c r="AX5" s="585"/>
      <c r="AY5" s="585"/>
      <c r="AZ5" s="585"/>
      <c r="BA5" s="585"/>
      <c r="BB5" s="585"/>
      <c r="BC5" s="585"/>
      <c r="BD5" s="585"/>
      <c r="BE5" s="585"/>
      <c r="BF5" s="586"/>
      <c r="BG5" s="595">
        <v>12735937</v>
      </c>
      <c r="BH5" s="596"/>
      <c r="BI5" s="596"/>
      <c r="BJ5" s="596"/>
      <c r="BK5" s="596"/>
      <c r="BL5" s="596"/>
      <c r="BM5" s="596"/>
      <c r="BN5" s="597"/>
      <c r="BO5" s="598">
        <v>93.5</v>
      </c>
      <c r="BP5" s="598"/>
      <c r="BQ5" s="598"/>
      <c r="BR5" s="598"/>
      <c r="BS5" s="599">
        <v>213956</v>
      </c>
      <c r="BT5" s="599"/>
      <c r="BU5" s="599"/>
      <c r="BV5" s="599"/>
      <c r="BW5" s="599"/>
      <c r="BX5" s="599"/>
      <c r="BY5" s="599"/>
      <c r="BZ5" s="599"/>
      <c r="CA5" s="599"/>
      <c r="CB5" s="600"/>
      <c r="CD5" s="368" t="s">
        <v>313</v>
      </c>
      <c r="CE5" s="369"/>
      <c r="CF5" s="369"/>
      <c r="CG5" s="369"/>
      <c r="CH5" s="369"/>
      <c r="CI5" s="369"/>
      <c r="CJ5" s="369"/>
      <c r="CK5" s="369"/>
      <c r="CL5" s="369"/>
      <c r="CM5" s="369"/>
      <c r="CN5" s="369"/>
      <c r="CO5" s="369"/>
      <c r="CP5" s="369"/>
      <c r="CQ5" s="411"/>
      <c r="CR5" s="368" t="s">
        <v>317</v>
      </c>
      <c r="CS5" s="369"/>
      <c r="CT5" s="369"/>
      <c r="CU5" s="369"/>
      <c r="CV5" s="369"/>
      <c r="CW5" s="369"/>
      <c r="CX5" s="369"/>
      <c r="CY5" s="411"/>
      <c r="CZ5" s="368" t="s">
        <v>311</v>
      </c>
      <c r="DA5" s="369"/>
      <c r="DB5" s="369"/>
      <c r="DC5" s="411"/>
      <c r="DD5" s="368" t="s">
        <v>320</v>
      </c>
      <c r="DE5" s="369"/>
      <c r="DF5" s="369"/>
      <c r="DG5" s="369"/>
      <c r="DH5" s="369"/>
      <c r="DI5" s="369"/>
      <c r="DJ5" s="369"/>
      <c r="DK5" s="369"/>
      <c r="DL5" s="369"/>
      <c r="DM5" s="369"/>
      <c r="DN5" s="369"/>
      <c r="DO5" s="369"/>
      <c r="DP5" s="411"/>
      <c r="DQ5" s="368" t="s">
        <v>512</v>
      </c>
      <c r="DR5" s="369"/>
      <c r="DS5" s="369"/>
      <c r="DT5" s="369"/>
      <c r="DU5" s="369"/>
      <c r="DV5" s="369"/>
      <c r="DW5" s="369"/>
      <c r="DX5" s="369"/>
      <c r="DY5" s="369"/>
      <c r="DZ5" s="369"/>
      <c r="EA5" s="369"/>
      <c r="EB5" s="369"/>
      <c r="EC5" s="411"/>
    </row>
    <row r="6" spans="2:143" ht="11.25" customHeight="1" x14ac:dyDescent="0.15">
      <c r="B6" s="601" t="s">
        <v>507</v>
      </c>
      <c r="C6" s="602"/>
      <c r="D6" s="602"/>
      <c r="E6" s="602"/>
      <c r="F6" s="602"/>
      <c r="G6" s="602"/>
      <c r="H6" s="602"/>
      <c r="I6" s="602"/>
      <c r="J6" s="602"/>
      <c r="K6" s="602"/>
      <c r="L6" s="602"/>
      <c r="M6" s="602"/>
      <c r="N6" s="602"/>
      <c r="O6" s="602"/>
      <c r="P6" s="602"/>
      <c r="Q6" s="603"/>
      <c r="R6" s="595">
        <v>330206</v>
      </c>
      <c r="S6" s="596"/>
      <c r="T6" s="596"/>
      <c r="U6" s="596"/>
      <c r="V6" s="596"/>
      <c r="W6" s="596"/>
      <c r="X6" s="596"/>
      <c r="Y6" s="597"/>
      <c r="Z6" s="598">
        <v>0.7</v>
      </c>
      <c r="AA6" s="598"/>
      <c r="AB6" s="598"/>
      <c r="AC6" s="598"/>
      <c r="AD6" s="599">
        <v>330206</v>
      </c>
      <c r="AE6" s="599"/>
      <c r="AF6" s="599"/>
      <c r="AG6" s="599"/>
      <c r="AH6" s="599"/>
      <c r="AI6" s="599"/>
      <c r="AJ6" s="599"/>
      <c r="AK6" s="599"/>
      <c r="AL6" s="604">
        <v>1.4</v>
      </c>
      <c r="AM6" s="605"/>
      <c r="AN6" s="605"/>
      <c r="AO6" s="606"/>
      <c r="AP6" s="601" t="s">
        <v>114</v>
      </c>
      <c r="AQ6" s="602"/>
      <c r="AR6" s="602"/>
      <c r="AS6" s="602"/>
      <c r="AT6" s="602"/>
      <c r="AU6" s="602"/>
      <c r="AV6" s="602"/>
      <c r="AW6" s="602"/>
      <c r="AX6" s="602"/>
      <c r="AY6" s="602"/>
      <c r="AZ6" s="602"/>
      <c r="BA6" s="602"/>
      <c r="BB6" s="602"/>
      <c r="BC6" s="602"/>
      <c r="BD6" s="602"/>
      <c r="BE6" s="602"/>
      <c r="BF6" s="603"/>
      <c r="BG6" s="595">
        <v>12735937</v>
      </c>
      <c r="BH6" s="596"/>
      <c r="BI6" s="596"/>
      <c r="BJ6" s="596"/>
      <c r="BK6" s="596"/>
      <c r="BL6" s="596"/>
      <c r="BM6" s="596"/>
      <c r="BN6" s="597"/>
      <c r="BO6" s="598">
        <v>93.5</v>
      </c>
      <c r="BP6" s="598"/>
      <c r="BQ6" s="598"/>
      <c r="BR6" s="598"/>
      <c r="BS6" s="599">
        <v>213956</v>
      </c>
      <c r="BT6" s="599"/>
      <c r="BU6" s="599"/>
      <c r="BV6" s="599"/>
      <c r="BW6" s="599"/>
      <c r="BX6" s="599"/>
      <c r="BY6" s="599"/>
      <c r="BZ6" s="599"/>
      <c r="CA6" s="599"/>
      <c r="CB6" s="600"/>
      <c r="CD6" s="584" t="s">
        <v>321</v>
      </c>
      <c r="CE6" s="585"/>
      <c r="CF6" s="585"/>
      <c r="CG6" s="585"/>
      <c r="CH6" s="585"/>
      <c r="CI6" s="585"/>
      <c r="CJ6" s="585"/>
      <c r="CK6" s="585"/>
      <c r="CL6" s="585"/>
      <c r="CM6" s="585"/>
      <c r="CN6" s="585"/>
      <c r="CO6" s="585"/>
      <c r="CP6" s="585"/>
      <c r="CQ6" s="586"/>
      <c r="CR6" s="595">
        <v>253689</v>
      </c>
      <c r="CS6" s="596"/>
      <c r="CT6" s="596"/>
      <c r="CU6" s="596"/>
      <c r="CV6" s="596"/>
      <c r="CW6" s="596"/>
      <c r="CX6" s="596"/>
      <c r="CY6" s="597"/>
      <c r="CZ6" s="592">
        <v>0.6</v>
      </c>
      <c r="DA6" s="593"/>
      <c r="DB6" s="593"/>
      <c r="DC6" s="607"/>
      <c r="DD6" s="608" t="s">
        <v>207</v>
      </c>
      <c r="DE6" s="596"/>
      <c r="DF6" s="596"/>
      <c r="DG6" s="596"/>
      <c r="DH6" s="596"/>
      <c r="DI6" s="596"/>
      <c r="DJ6" s="596"/>
      <c r="DK6" s="596"/>
      <c r="DL6" s="596"/>
      <c r="DM6" s="596"/>
      <c r="DN6" s="596"/>
      <c r="DO6" s="596"/>
      <c r="DP6" s="597"/>
      <c r="DQ6" s="608">
        <v>253249</v>
      </c>
      <c r="DR6" s="596"/>
      <c r="DS6" s="596"/>
      <c r="DT6" s="596"/>
      <c r="DU6" s="596"/>
      <c r="DV6" s="596"/>
      <c r="DW6" s="596"/>
      <c r="DX6" s="596"/>
      <c r="DY6" s="596"/>
      <c r="DZ6" s="596"/>
      <c r="EA6" s="596"/>
      <c r="EB6" s="596"/>
      <c r="EC6" s="609"/>
    </row>
    <row r="7" spans="2:143" ht="11.25" customHeight="1" x14ac:dyDescent="0.15">
      <c r="B7" s="601" t="s">
        <v>49</v>
      </c>
      <c r="C7" s="602"/>
      <c r="D7" s="602"/>
      <c r="E7" s="602"/>
      <c r="F7" s="602"/>
      <c r="G7" s="602"/>
      <c r="H7" s="602"/>
      <c r="I7" s="602"/>
      <c r="J7" s="602"/>
      <c r="K7" s="602"/>
      <c r="L7" s="602"/>
      <c r="M7" s="602"/>
      <c r="N7" s="602"/>
      <c r="O7" s="602"/>
      <c r="P7" s="602"/>
      <c r="Q7" s="603"/>
      <c r="R7" s="595">
        <v>8897</v>
      </c>
      <c r="S7" s="596"/>
      <c r="T7" s="596"/>
      <c r="U7" s="596"/>
      <c r="V7" s="596"/>
      <c r="W7" s="596"/>
      <c r="X7" s="596"/>
      <c r="Y7" s="597"/>
      <c r="Z7" s="598">
        <v>0</v>
      </c>
      <c r="AA7" s="598"/>
      <c r="AB7" s="598"/>
      <c r="AC7" s="598"/>
      <c r="AD7" s="599">
        <v>8897</v>
      </c>
      <c r="AE7" s="599"/>
      <c r="AF7" s="599"/>
      <c r="AG7" s="599"/>
      <c r="AH7" s="599"/>
      <c r="AI7" s="599"/>
      <c r="AJ7" s="599"/>
      <c r="AK7" s="599"/>
      <c r="AL7" s="604">
        <v>0</v>
      </c>
      <c r="AM7" s="605"/>
      <c r="AN7" s="605"/>
      <c r="AO7" s="606"/>
      <c r="AP7" s="601" t="s">
        <v>323</v>
      </c>
      <c r="AQ7" s="602"/>
      <c r="AR7" s="602"/>
      <c r="AS7" s="602"/>
      <c r="AT7" s="602"/>
      <c r="AU7" s="602"/>
      <c r="AV7" s="602"/>
      <c r="AW7" s="602"/>
      <c r="AX7" s="602"/>
      <c r="AY7" s="602"/>
      <c r="AZ7" s="602"/>
      <c r="BA7" s="602"/>
      <c r="BB7" s="602"/>
      <c r="BC7" s="602"/>
      <c r="BD7" s="602"/>
      <c r="BE7" s="602"/>
      <c r="BF7" s="603"/>
      <c r="BG7" s="595">
        <v>6634522</v>
      </c>
      <c r="BH7" s="596"/>
      <c r="BI7" s="596"/>
      <c r="BJ7" s="596"/>
      <c r="BK7" s="596"/>
      <c r="BL7" s="596"/>
      <c r="BM7" s="596"/>
      <c r="BN7" s="597"/>
      <c r="BO7" s="598">
        <v>48.7</v>
      </c>
      <c r="BP7" s="598"/>
      <c r="BQ7" s="598"/>
      <c r="BR7" s="598"/>
      <c r="BS7" s="599">
        <v>213956</v>
      </c>
      <c r="BT7" s="599"/>
      <c r="BU7" s="599"/>
      <c r="BV7" s="599"/>
      <c r="BW7" s="599"/>
      <c r="BX7" s="599"/>
      <c r="BY7" s="599"/>
      <c r="BZ7" s="599"/>
      <c r="CA7" s="599"/>
      <c r="CB7" s="600"/>
      <c r="CD7" s="601" t="s">
        <v>325</v>
      </c>
      <c r="CE7" s="602"/>
      <c r="CF7" s="602"/>
      <c r="CG7" s="602"/>
      <c r="CH7" s="602"/>
      <c r="CI7" s="602"/>
      <c r="CJ7" s="602"/>
      <c r="CK7" s="602"/>
      <c r="CL7" s="602"/>
      <c r="CM7" s="602"/>
      <c r="CN7" s="602"/>
      <c r="CO7" s="602"/>
      <c r="CP7" s="602"/>
      <c r="CQ7" s="603"/>
      <c r="CR7" s="595">
        <v>6929667</v>
      </c>
      <c r="CS7" s="596"/>
      <c r="CT7" s="596"/>
      <c r="CU7" s="596"/>
      <c r="CV7" s="596"/>
      <c r="CW7" s="596"/>
      <c r="CX7" s="596"/>
      <c r="CY7" s="597"/>
      <c r="CZ7" s="598">
        <v>15.3</v>
      </c>
      <c r="DA7" s="598"/>
      <c r="DB7" s="598"/>
      <c r="DC7" s="598"/>
      <c r="DD7" s="608">
        <v>124800</v>
      </c>
      <c r="DE7" s="596"/>
      <c r="DF7" s="596"/>
      <c r="DG7" s="596"/>
      <c r="DH7" s="596"/>
      <c r="DI7" s="596"/>
      <c r="DJ7" s="596"/>
      <c r="DK7" s="596"/>
      <c r="DL7" s="596"/>
      <c r="DM7" s="596"/>
      <c r="DN7" s="596"/>
      <c r="DO7" s="596"/>
      <c r="DP7" s="597"/>
      <c r="DQ7" s="608">
        <v>5184557</v>
      </c>
      <c r="DR7" s="596"/>
      <c r="DS7" s="596"/>
      <c r="DT7" s="596"/>
      <c r="DU7" s="596"/>
      <c r="DV7" s="596"/>
      <c r="DW7" s="596"/>
      <c r="DX7" s="596"/>
      <c r="DY7" s="596"/>
      <c r="DZ7" s="596"/>
      <c r="EA7" s="596"/>
      <c r="EB7" s="596"/>
      <c r="EC7" s="609"/>
    </row>
    <row r="8" spans="2:143" ht="11.25" customHeight="1" x14ac:dyDescent="0.15">
      <c r="B8" s="601" t="s">
        <v>327</v>
      </c>
      <c r="C8" s="602"/>
      <c r="D8" s="602"/>
      <c r="E8" s="602"/>
      <c r="F8" s="602"/>
      <c r="G8" s="602"/>
      <c r="H8" s="602"/>
      <c r="I8" s="602"/>
      <c r="J8" s="602"/>
      <c r="K8" s="602"/>
      <c r="L8" s="602"/>
      <c r="M8" s="602"/>
      <c r="N8" s="602"/>
      <c r="O8" s="602"/>
      <c r="P8" s="602"/>
      <c r="Q8" s="603"/>
      <c r="R8" s="595">
        <v>84888</v>
      </c>
      <c r="S8" s="596"/>
      <c r="T8" s="596"/>
      <c r="U8" s="596"/>
      <c r="V8" s="596"/>
      <c r="W8" s="596"/>
      <c r="X8" s="596"/>
      <c r="Y8" s="597"/>
      <c r="Z8" s="598">
        <v>0.2</v>
      </c>
      <c r="AA8" s="598"/>
      <c r="AB8" s="598"/>
      <c r="AC8" s="598"/>
      <c r="AD8" s="599">
        <v>84888</v>
      </c>
      <c r="AE8" s="599"/>
      <c r="AF8" s="599"/>
      <c r="AG8" s="599"/>
      <c r="AH8" s="599"/>
      <c r="AI8" s="599"/>
      <c r="AJ8" s="599"/>
      <c r="AK8" s="599"/>
      <c r="AL8" s="604">
        <v>0.4</v>
      </c>
      <c r="AM8" s="605"/>
      <c r="AN8" s="605"/>
      <c r="AO8" s="606"/>
      <c r="AP8" s="601" t="s">
        <v>129</v>
      </c>
      <c r="AQ8" s="602"/>
      <c r="AR8" s="602"/>
      <c r="AS8" s="602"/>
      <c r="AT8" s="602"/>
      <c r="AU8" s="602"/>
      <c r="AV8" s="602"/>
      <c r="AW8" s="602"/>
      <c r="AX8" s="602"/>
      <c r="AY8" s="602"/>
      <c r="AZ8" s="602"/>
      <c r="BA8" s="602"/>
      <c r="BB8" s="602"/>
      <c r="BC8" s="602"/>
      <c r="BD8" s="602"/>
      <c r="BE8" s="602"/>
      <c r="BF8" s="603"/>
      <c r="BG8" s="595">
        <v>188071</v>
      </c>
      <c r="BH8" s="596"/>
      <c r="BI8" s="596"/>
      <c r="BJ8" s="596"/>
      <c r="BK8" s="596"/>
      <c r="BL8" s="596"/>
      <c r="BM8" s="596"/>
      <c r="BN8" s="597"/>
      <c r="BO8" s="598">
        <v>1.4</v>
      </c>
      <c r="BP8" s="598"/>
      <c r="BQ8" s="598"/>
      <c r="BR8" s="598"/>
      <c r="BS8" s="599" t="s">
        <v>207</v>
      </c>
      <c r="BT8" s="599"/>
      <c r="BU8" s="599"/>
      <c r="BV8" s="599"/>
      <c r="BW8" s="599"/>
      <c r="BX8" s="599"/>
      <c r="BY8" s="599"/>
      <c r="BZ8" s="599"/>
      <c r="CA8" s="599"/>
      <c r="CB8" s="600"/>
      <c r="CD8" s="601" t="s">
        <v>329</v>
      </c>
      <c r="CE8" s="602"/>
      <c r="CF8" s="602"/>
      <c r="CG8" s="602"/>
      <c r="CH8" s="602"/>
      <c r="CI8" s="602"/>
      <c r="CJ8" s="602"/>
      <c r="CK8" s="602"/>
      <c r="CL8" s="602"/>
      <c r="CM8" s="602"/>
      <c r="CN8" s="602"/>
      <c r="CO8" s="602"/>
      <c r="CP8" s="602"/>
      <c r="CQ8" s="603"/>
      <c r="CR8" s="595">
        <v>17511314</v>
      </c>
      <c r="CS8" s="596"/>
      <c r="CT8" s="596"/>
      <c r="CU8" s="596"/>
      <c r="CV8" s="596"/>
      <c r="CW8" s="596"/>
      <c r="CX8" s="596"/>
      <c r="CY8" s="597"/>
      <c r="CZ8" s="598">
        <v>38.799999999999997</v>
      </c>
      <c r="DA8" s="598"/>
      <c r="DB8" s="598"/>
      <c r="DC8" s="598"/>
      <c r="DD8" s="608">
        <v>141245</v>
      </c>
      <c r="DE8" s="596"/>
      <c r="DF8" s="596"/>
      <c r="DG8" s="596"/>
      <c r="DH8" s="596"/>
      <c r="DI8" s="596"/>
      <c r="DJ8" s="596"/>
      <c r="DK8" s="596"/>
      <c r="DL8" s="596"/>
      <c r="DM8" s="596"/>
      <c r="DN8" s="596"/>
      <c r="DO8" s="596"/>
      <c r="DP8" s="597"/>
      <c r="DQ8" s="608">
        <v>7804026</v>
      </c>
      <c r="DR8" s="596"/>
      <c r="DS8" s="596"/>
      <c r="DT8" s="596"/>
      <c r="DU8" s="596"/>
      <c r="DV8" s="596"/>
      <c r="DW8" s="596"/>
      <c r="DX8" s="596"/>
      <c r="DY8" s="596"/>
      <c r="DZ8" s="596"/>
      <c r="EA8" s="596"/>
      <c r="EB8" s="596"/>
      <c r="EC8" s="609"/>
    </row>
    <row r="9" spans="2:143" ht="11.25" customHeight="1" x14ac:dyDescent="0.15">
      <c r="B9" s="601" t="s">
        <v>328</v>
      </c>
      <c r="C9" s="602"/>
      <c r="D9" s="602"/>
      <c r="E9" s="602"/>
      <c r="F9" s="602"/>
      <c r="G9" s="602"/>
      <c r="H9" s="602"/>
      <c r="I9" s="602"/>
      <c r="J9" s="602"/>
      <c r="K9" s="602"/>
      <c r="L9" s="602"/>
      <c r="M9" s="602"/>
      <c r="N9" s="602"/>
      <c r="O9" s="602"/>
      <c r="P9" s="602"/>
      <c r="Q9" s="603"/>
      <c r="R9" s="595">
        <v>101139</v>
      </c>
      <c r="S9" s="596"/>
      <c r="T9" s="596"/>
      <c r="U9" s="596"/>
      <c r="V9" s="596"/>
      <c r="W9" s="596"/>
      <c r="X9" s="596"/>
      <c r="Y9" s="597"/>
      <c r="Z9" s="598">
        <v>0.2</v>
      </c>
      <c r="AA9" s="598"/>
      <c r="AB9" s="598"/>
      <c r="AC9" s="598"/>
      <c r="AD9" s="599">
        <v>101139</v>
      </c>
      <c r="AE9" s="599"/>
      <c r="AF9" s="599"/>
      <c r="AG9" s="599"/>
      <c r="AH9" s="599"/>
      <c r="AI9" s="599"/>
      <c r="AJ9" s="599"/>
      <c r="AK9" s="599"/>
      <c r="AL9" s="604">
        <v>0.4</v>
      </c>
      <c r="AM9" s="605"/>
      <c r="AN9" s="605"/>
      <c r="AO9" s="606"/>
      <c r="AP9" s="601" t="s">
        <v>331</v>
      </c>
      <c r="AQ9" s="602"/>
      <c r="AR9" s="602"/>
      <c r="AS9" s="602"/>
      <c r="AT9" s="602"/>
      <c r="AU9" s="602"/>
      <c r="AV9" s="602"/>
      <c r="AW9" s="602"/>
      <c r="AX9" s="602"/>
      <c r="AY9" s="602"/>
      <c r="AZ9" s="602"/>
      <c r="BA9" s="602"/>
      <c r="BB9" s="602"/>
      <c r="BC9" s="602"/>
      <c r="BD9" s="602"/>
      <c r="BE9" s="602"/>
      <c r="BF9" s="603"/>
      <c r="BG9" s="595">
        <v>5491677</v>
      </c>
      <c r="BH9" s="596"/>
      <c r="BI9" s="596"/>
      <c r="BJ9" s="596"/>
      <c r="BK9" s="596"/>
      <c r="BL9" s="596"/>
      <c r="BM9" s="596"/>
      <c r="BN9" s="597"/>
      <c r="BO9" s="598">
        <v>40.299999999999997</v>
      </c>
      <c r="BP9" s="598"/>
      <c r="BQ9" s="598"/>
      <c r="BR9" s="598"/>
      <c r="BS9" s="599" t="s">
        <v>207</v>
      </c>
      <c r="BT9" s="599"/>
      <c r="BU9" s="599"/>
      <c r="BV9" s="599"/>
      <c r="BW9" s="599"/>
      <c r="BX9" s="599"/>
      <c r="BY9" s="599"/>
      <c r="BZ9" s="599"/>
      <c r="CA9" s="599"/>
      <c r="CB9" s="600"/>
      <c r="CD9" s="601" t="s">
        <v>334</v>
      </c>
      <c r="CE9" s="602"/>
      <c r="CF9" s="602"/>
      <c r="CG9" s="602"/>
      <c r="CH9" s="602"/>
      <c r="CI9" s="602"/>
      <c r="CJ9" s="602"/>
      <c r="CK9" s="602"/>
      <c r="CL9" s="602"/>
      <c r="CM9" s="602"/>
      <c r="CN9" s="602"/>
      <c r="CO9" s="602"/>
      <c r="CP9" s="602"/>
      <c r="CQ9" s="603"/>
      <c r="CR9" s="595">
        <v>3297538</v>
      </c>
      <c r="CS9" s="596"/>
      <c r="CT9" s="596"/>
      <c r="CU9" s="596"/>
      <c r="CV9" s="596"/>
      <c r="CW9" s="596"/>
      <c r="CX9" s="596"/>
      <c r="CY9" s="597"/>
      <c r="CZ9" s="598">
        <v>7.3</v>
      </c>
      <c r="DA9" s="598"/>
      <c r="DB9" s="598"/>
      <c r="DC9" s="598"/>
      <c r="DD9" s="608">
        <v>10305</v>
      </c>
      <c r="DE9" s="596"/>
      <c r="DF9" s="596"/>
      <c r="DG9" s="596"/>
      <c r="DH9" s="596"/>
      <c r="DI9" s="596"/>
      <c r="DJ9" s="596"/>
      <c r="DK9" s="596"/>
      <c r="DL9" s="596"/>
      <c r="DM9" s="596"/>
      <c r="DN9" s="596"/>
      <c r="DO9" s="596"/>
      <c r="DP9" s="597"/>
      <c r="DQ9" s="608">
        <v>2105964</v>
      </c>
      <c r="DR9" s="596"/>
      <c r="DS9" s="596"/>
      <c r="DT9" s="596"/>
      <c r="DU9" s="596"/>
      <c r="DV9" s="596"/>
      <c r="DW9" s="596"/>
      <c r="DX9" s="596"/>
      <c r="DY9" s="596"/>
      <c r="DZ9" s="596"/>
      <c r="EA9" s="596"/>
      <c r="EB9" s="596"/>
      <c r="EC9" s="609"/>
    </row>
    <row r="10" spans="2:143" ht="11.25" customHeight="1" x14ac:dyDescent="0.15">
      <c r="B10" s="601" t="s">
        <v>135</v>
      </c>
      <c r="C10" s="602"/>
      <c r="D10" s="602"/>
      <c r="E10" s="602"/>
      <c r="F10" s="602"/>
      <c r="G10" s="602"/>
      <c r="H10" s="602"/>
      <c r="I10" s="602"/>
      <c r="J10" s="602"/>
      <c r="K10" s="602"/>
      <c r="L10" s="602"/>
      <c r="M10" s="602"/>
      <c r="N10" s="602"/>
      <c r="O10" s="602"/>
      <c r="P10" s="602"/>
      <c r="Q10" s="603"/>
      <c r="R10" s="595" t="s">
        <v>207</v>
      </c>
      <c r="S10" s="596"/>
      <c r="T10" s="596"/>
      <c r="U10" s="596"/>
      <c r="V10" s="596"/>
      <c r="W10" s="596"/>
      <c r="X10" s="596"/>
      <c r="Y10" s="597"/>
      <c r="Z10" s="598" t="s">
        <v>207</v>
      </c>
      <c r="AA10" s="598"/>
      <c r="AB10" s="598"/>
      <c r="AC10" s="598"/>
      <c r="AD10" s="599" t="s">
        <v>207</v>
      </c>
      <c r="AE10" s="599"/>
      <c r="AF10" s="599"/>
      <c r="AG10" s="599"/>
      <c r="AH10" s="599"/>
      <c r="AI10" s="599"/>
      <c r="AJ10" s="599"/>
      <c r="AK10" s="599"/>
      <c r="AL10" s="604" t="s">
        <v>207</v>
      </c>
      <c r="AM10" s="605"/>
      <c r="AN10" s="605"/>
      <c r="AO10" s="606"/>
      <c r="AP10" s="601" t="s">
        <v>195</v>
      </c>
      <c r="AQ10" s="602"/>
      <c r="AR10" s="602"/>
      <c r="AS10" s="602"/>
      <c r="AT10" s="602"/>
      <c r="AU10" s="602"/>
      <c r="AV10" s="602"/>
      <c r="AW10" s="602"/>
      <c r="AX10" s="602"/>
      <c r="AY10" s="602"/>
      <c r="AZ10" s="602"/>
      <c r="BA10" s="602"/>
      <c r="BB10" s="602"/>
      <c r="BC10" s="602"/>
      <c r="BD10" s="602"/>
      <c r="BE10" s="602"/>
      <c r="BF10" s="603"/>
      <c r="BG10" s="595">
        <v>204360</v>
      </c>
      <c r="BH10" s="596"/>
      <c r="BI10" s="596"/>
      <c r="BJ10" s="596"/>
      <c r="BK10" s="596"/>
      <c r="BL10" s="596"/>
      <c r="BM10" s="596"/>
      <c r="BN10" s="597"/>
      <c r="BO10" s="598">
        <v>1.5</v>
      </c>
      <c r="BP10" s="598"/>
      <c r="BQ10" s="598"/>
      <c r="BR10" s="598"/>
      <c r="BS10" s="599" t="s">
        <v>207</v>
      </c>
      <c r="BT10" s="599"/>
      <c r="BU10" s="599"/>
      <c r="BV10" s="599"/>
      <c r="BW10" s="599"/>
      <c r="BX10" s="599"/>
      <c r="BY10" s="599"/>
      <c r="BZ10" s="599"/>
      <c r="CA10" s="599"/>
      <c r="CB10" s="600"/>
      <c r="CD10" s="601" t="s">
        <v>46</v>
      </c>
      <c r="CE10" s="602"/>
      <c r="CF10" s="602"/>
      <c r="CG10" s="602"/>
      <c r="CH10" s="602"/>
      <c r="CI10" s="602"/>
      <c r="CJ10" s="602"/>
      <c r="CK10" s="602"/>
      <c r="CL10" s="602"/>
      <c r="CM10" s="602"/>
      <c r="CN10" s="602"/>
      <c r="CO10" s="602"/>
      <c r="CP10" s="602"/>
      <c r="CQ10" s="603"/>
      <c r="CR10" s="595">
        <v>115344</v>
      </c>
      <c r="CS10" s="596"/>
      <c r="CT10" s="596"/>
      <c r="CU10" s="596"/>
      <c r="CV10" s="596"/>
      <c r="CW10" s="596"/>
      <c r="CX10" s="596"/>
      <c r="CY10" s="597"/>
      <c r="CZ10" s="598">
        <v>0.3</v>
      </c>
      <c r="DA10" s="598"/>
      <c r="DB10" s="598"/>
      <c r="DC10" s="598"/>
      <c r="DD10" s="608">
        <v>34574</v>
      </c>
      <c r="DE10" s="596"/>
      <c r="DF10" s="596"/>
      <c r="DG10" s="596"/>
      <c r="DH10" s="596"/>
      <c r="DI10" s="596"/>
      <c r="DJ10" s="596"/>
      <c r="DK10" s="596"/>
      <c r="DL10" s="596"/>
      <c r="DM10" s="596"/>
      <c r="DN10" s="596"/>
      <c r="DO10" s="596"/>
      <c r="DP10" s="597"/>
      <c r="DQ10" s="608">
        <v>103814</v>
      </c>
      <c r="DR10" s="596"/>
      <c r="DS10" s="596"/>
      <c r="DT10" s="596"/>
      <c r="DU10" s="596"/>
      <c r="DV10" s="596"/>
      <c r="DW10" s="596"/>
      <c r="DX10" s="596"/>
      <c r="DY10" s="596"/>
      <c r="DZ10" s="596"/>
      <c r="EA10" s="596"/>
      <c r="EB10" s="596"/>
      <c r="EC10" s="609"/>
    </row>
    <row r="11" spans="2:143" ht="11.25" customHeight="1" x14ac:dyDescent="0.15">
      <c r="B11" s="601" t="s">
        <v>112</v>
      </c>
      <c r="C11" s="602"/>
      <c r="D11" s="602"/>
      <c r="E11" s="602"/>
      <c r="F11" s="602"/>
      <c r="G11" s="602"/>
      <c r="H11" s="602"/>
      <c r="I11" s="602"/>
      <c r="J11" s="602"/>
      <c r="K11" s="602"/>
      <c r="L11" s="602"/>
      <c r="M11" s="602"/>
      <c r="N11" s="602"/>
      <c r="O11" s="602"/>
      <c r="P11" s="602"/>
      <c r="Q11" s="603"/>
      <c r="R11" s="595">
        <v>2304196</v>
      </c>
      <c r="S11" s="596"/>
      <c r="T11" s="596"/>
      <c r="U11" s="596"/>
      <c r="V11" s="596"/>
      <c r="W11" s="596"/>
      <c r="X11" s="596"/>
      <c r="Y11" s="597"/>
      <c r="Z11" s="604">
        <v>4.9000000000000004</v>
      </c>
      <c r="AA11" s="605"/>
      <c r="AB11" s="605"/>
      <c r="AC11" s="610"/>
      <c r="AD11" s="608">
        <v>2304196</v>
      </c>
      <c r="AE11" s="596"/>
      <c r="AF11" s="596"/>
      <c r="AG11" s="596"/>
      <c r="AH11" s="596"/>
      <c r="AI11" s="596"/>
      <c r="AJ11" s="596"/>
      <c r="AK11" s="597"/>
      <c r="AL11" s="604">
        <v>9.5</v>
      </c>
      <c r="AM11" s="605"/>
      <c r="AN11" s="605"/>
      <c r="AO11" s="606"/>
      <c r="AP11" s="601" t="s">
        <v>338</v>
      </c>
      <c r="AQ11" s="602"/>
      <c r="AR11" s="602"/>
      <c r="AS11" s="602"/>
      <c r="AT11" s="602"/>
      <c r="AU11" s="602"/>
      <c r="AV11" s="602"/>
      <c r="AW11" s="602"/>
      <c r="AX11" s="602"/>
      <c r="AY11" s="602"/>
      <c r="AZ11" s="602"/>
      <c r="BA11" s="602"/>
      <c r="BB11" s="602"/>
      <c r="BC11" s="602"/>
      <c r="BD11" s="602"/>
      <c r="BE11" s="602"/>
      <c r="BF11" s="603"/>
      <c r="BG11" s="595">
        <v>750414</v>
      </c>
      <c r="BH11" s="596"/>
      <c r="BI11" s="596"/>
      <c r="BJ11" s="596"/>
      <c r="BK11" s="596"/>
      <c r="BL11" s="596"/>
      <c r="BM11" s="596"/>
      <c r="BN11" s="597"/>
      <c r="BO11" s="598">
        <v>5.5</v>
      </c>
      <c r="BP11" s="598"/>
      <c r="BQ11" s="598"/>
      <c r="BR11" s="598"/>
      <c r="BS11" s="599">
        <v>213956</v>
      </c>
      <c r="BT11" s="599"/>
      <c r="BU11" s="599"/>
      <c r="BV11" s="599"/>
      <c r="BW11" s="599"/>
      <c r="BX11" s="599"/>
      <c r="BY11" s="599"/>
      <c r="BZ11" s="599"/>
      <c r="CA11" s="599"/>
      <c r="CB11" s="600"/>
      <c r="CD11" s="601" t="s">
        <v>339</v>
      </c>
      <c r="CE11" s="602"/>
      <c r="CF11" s="602"/>
      <c r="CG11" s="602"/>
      <c r="CH11" s="602"/>
      <c r="CI11" s="602"/>
      <c r="CJ11" s="602"/>
      <c r="CK11" s="602"/>
      <c r="CL11" s="602"/>
      <c r="CM11" s="602"/>
      <c r="CN11" s="602"/>
      <c r="CO11" s="602"/>
      <c r="CP11" s="602"/>
      <c r="CQ11" s="603"/>
      <c r="CR11" s="595">
        <v>269812</v>
      </c>
      <c r="CS11" s="596"/>
      <c r="CT11" s="596"/>
      <c r="CU11" s="596"/>
      <c r="CV11" s="596"/>
      <c r="CW11" s="596"/>
      <c r="CX11" s="596"/>
      <c r="CY11" s="597"/>
      <c r="CZ11" s="598">
        <v>0.6</v>
      </c>
      <c r="DA11" s="598"/>
      <c r="DB11" s="598"/>
      <c r="DC11" s="598"/>
      <c r="DD11" s="608">
        <v>23199</v>
      </c>
      <c r="DE11" s="596"/>
      <c r="DF11" s="596"/>
      <c r="DG11" s="596"/>
      <c r="DH11" s="596"/>
      <c r="DI11" s="596"/>
      <c r="DJ11" s="596"/>
      <c r="DK11" s="596"/>
      <c r="DL11" s="596"/>
      <c r="DM11" s="596"/>
      <c r="DN11" s="596"/>
      <c r="DO11" s="596"/>
      <c r="DP11" s="597"/>
      <c r="DQ11" s="608">
        <v>237095</v>
      </c>
      <c r="DR11" s="596"/>
      <c r="DS11" s="596"/>
      <c r="DT11" s="596"/>
      <c r="DU11" s="596"/>
      <c r="DV11" s="596"/>
      <c r="DW11" s="596"/>
      <c r="DX11" s="596"/>
      <c r="DY11" s="596"/>
      <c r="DZ11" s="596"/>
      <c r="EA11" s="596"/>
      <c r="EB11" s="596"/>
      <c r="EC11" s="609"/>
    </row>
    <row r="12" spans="2:143" ht="11.25" customHeight="1" x14ac:dyDescent="0.15">
      <c r="B12" s="601" t="s">
        <v>151</v>
      </c>
      <c r="C12" s="602"/>
      <c r="D12" s="602"/>
      <c r="E12" s="602"/>
      <c r="F12" s="602"/>
      <c r="G12" s="602"/>
      <c r="H12" s="602"/>
      <c r="I12" s="602"/>
      <c r="J12" s="602"/>
      <c r="K12" s="602"/>
      <c r="L12" s="602"/>
      <c r="M12" s="602"/>
      <c r="N12" s="602"/>
      <c r="O12" s="602"/>
      <c r="P12" s="602"/>
      <c r="Q12" s="603"/>
      <c r="R12" s="595">
        <v>63754</v>
      </c>
      <c r="S12" s="596"/>
      <c r="T12" s="596"/>
      <c r="U12" s="596"/>
      <c r="V12" s="596"/>
      <c r="W12" s="596"/>
      <c r="X12" s="596"/>
      <c r="Y12" s="597"/>
      <c r="Z12" s="598">
        <v>0.1</v>
      </c>
      <c r="AA12" s="598"/>
      <c r="AB12" s="598"/>
      <c r="AC12" s="598"/>
      <c r="AD12" s="599">
        <v>63754</v>
      </c>
      <c r="AE12" s="599"/>
      <c r="AF12" s="599"/>
      <c r="AG12" s="599"/>
      <c r="AH12" s="599"/>
      <c r="AI12" s="599"/>
      <c r="AJ12" s="599"/>
      <c r="AK12" s="599"/>
      <c r="AL12" s="604">
        <v>0.3</v>
      </c>
      <c r="AM12" s="605"/>
      <c r="AN12" s="605"/>
      <c r="AO12" s="606"/>
      <c r="AP12" s="601" t="s">
        <v>513</v>
      </c>
      <c r="AQ12" s="602"/>
      <c r="AR12" s="602"/>
      <c r="AS12" s="602"/>
      <c r="AT12" s="602"/>
      <c r="AU12" s="602"/>
      <c r="AV12" s="602"/>
      <c r="AW12" s="602"/>
      <c r="AX12" s="602"/>
      <c r="AY12" s="602"/>
      <c r="AZ12" s="602"/>
      <c r="BA12" s="602"/>
      <c r="BB12" s="602"/>
      <c r="BC12" s="602"/>
      <c r="BD12" s="602"/>
      <c r="BE12" s="602"/>
      <c r="BF12" s="603"/>
      <c r="BG12" s="595">
        <v>5251331</v>
      </c>
      <c r="BH12" s="596"/>
      <c r="BI12" s="596"/>
      <c r="BJ12" s="596"/>
      <c r="BK12" s="596"/>
      <c r="BL12" s="596"/>
      <c r="BM12" s="596"/>
      <c r="BN12" s="597"/>
      <c r="BO12" s="598">
        <v>38.5</v>
      </c>
      <c r="BP12" s="598"/>
      <c r="BQ12" s="598"/>
      <c r="BR12" s="598"/>
      <c r="BS12" s="599" t="s">
        <v>207</v>
      </c>
      <c r="BT12" s="599"/>
      <c r="BU12" s="599"/>
      <c r="BV12" s="599"/>
      <c r="BW12" s="599"/>
      <c r="BX12" s="599"/>
      <c r="BY12" s="599"/>
      <c r="BZ12" s="599"/>
      <c r="CA12" s="599"/>
      <c r="CB12" s="600"/>
      <c r="CD12" s="601" t="s">
        <v>98</v>
      </c>
      <c r="CE12" s="602"/>
      <c r="CF12" s="602"/>
      <c r="CG12" s="602"/>
      <c r="CH12" s="602"/>
      <c r="CI12" s="602"/>
      <c r="CJ12" s="602"/>
      <c r="CK12" s="602"/>
      <c r="CL12" s="602"/>
      <c r="CM12" s="602"/>
      <c r="CN12" s="602"/>
      <c r="CO12" s="602"/>
      <c r="CP12" s="602"/>
      <c r="CQ12" s="603"/>
      <c r="CR12" s="595">
        <v>394016</v>
      </c>
      <c r="CS12" s="596"/>
      <c r="CT12" s="596"/>
      <c r="CU12" s="596"/>
      <c r="CV12" s="596"/>
      <c r="CW12" s="596"/>
      <c r="CX12" s="596"/>
      <c r="CY12" s="597"/>
      <c r="CZ12" s="598">
        <v>0.9</v>
      </c>
      <c r="DA12" s="598"/>
      <c r="DB12" s="598"/>
      <c r="DC12" s="598"/>
      <c r="DD12" s="608" t="s">
        <v>207</v>
      </c>
      <c r="DE12" s="596"/>
      <c r="DF12" s="596"/>
      <c r="DG12" s="596"/>
      <c r="DH12" s="596"/>
      <c r="DI12" s="596"/>
      <c r="DJ12" s="596"/>
      <c r="DK12" s="596"/>
      <c r="DL12" s="596"/>
      <c r="DM12" s="596"/>
      <c r="DN12" s="596"/>
      <c r="DO12" s="596"/>
      <c r="DP12" s="597"/>
      <c r="DQ12" s="608">
        <v>375123</v>
      </c>
      <c r="DR12" s="596"/>
      <c r="DS12" s="596"/>
      <c r="DT12" s="596"/>
      <c r="DU12" s="596"/>
      <c r="DV12" s="596"/>
      <c r="DW12" s="596"/>
      <c r="DX12" s="596"/>
      <c r="DY12" s="596"/>
      <c r="DZ12" s="596"/>
      <c r="EA12" s="596"/>
      <c r="EB12" s="596"/>
      <c r="EC12" s="609"/>
    </row>
    <row r="13" spans="2:143" ht="11.25" customHeight="1" x14ac:dyDescent="0.15">
      <c r="B13" s="601" t="s">
        <v>340</v>
      </c>
      <c r="C13" s="602"/>
      <c r="D13" s="602"/>
      <c r="E13" s="602"/>
      <c r="F13" s="602"/>
      <c r="G13" s="602"/>
      <c r="H13" s="602"/>
      <c r="I13" s="602"/>
      <c r="J13" s="602"/>
      <c r="K13" s="602"/>
      <c r="L13" s="602"/>
      <c r="M13" s="602"/>
      <c r="N13" s="602"/>
      <c r="O13" s="602"/>
      <c r="P13" s="602"/>
      <c r="Q13" s="603"/>
      <c r="R13" s="595" t="s">
        <v>207</v>
      </c>
      <c r="S13" s="596"/>
      <c r="T13" s="596"/>
      <c r="U13" s="596"/>
      <c r="V13" s="596"/>
      <c r="W13" s="596"/>
      <c r="X13" s="596"/>
      <c r="Y13" s="597"/>
      <c r="Z13" s="598" t="s">
        <v>207</v>
      </c>
      <c r="AA13" s="598"/>
      <c r="AB13" s="598"/>
      <c r="AC13" s="598"/>
      <c r="AD13" s="599" t="s">
        <v>207</v>
      </c>
      <c r="AE13" s="599"/>
      <c r="AF13" s="599"/>
      <c r="AG13" s="599"/>
      <c r="AH13" s="599"/>
      <c r="AI13" s="599"/>
      <c r="AJ13" s="599"/>
      <c r="AK13" s="599"/>
      <c r="AL13" s="604" t="s">
        <v>207</v>
      </c>
      <c r="AM13" s="605"/>
      <c r="AN13" s="605"/>
      <c r="AO13" s="606"/>
      <c r="AP13" s="601" t="s">
        <v>341</v>
      </c>
      <c r="AQ13" s="602"/>
      <c r="AR13" s="602"/>
      <c r="AS13" s="602"/>
      <c r="AT13" s="602"/>
      <c r="AU13" s="602"/>
      <c r="AV13" s="602"/>
      <c r="AW13" s="602"/>
      <c r="AX13" s="602"/>
      <c r="AY13" s="602"/>
      <c r="AZ13" s="602"/>
      <c r="BA13" s="602"/>
      <c r="BB13" s="602"/>
      <c r="BC13" s="602"/>
      <c r="BD13" s="602"/>
      <c r="BE13" s="602"/>
      <c r="BF13" s="603"/>
      <c r="BG13" s="595">
        <v>5246640</v>
      </c>
      <c r="BH13" s="596"/>
      <c r="BI13" s="596"/>
      <c r="BJ13" s="596"/>
      <c r="BK13" s="596"/>
      <c r="BL13" s="596"/>
      <c r="BM13" s="596"/>
      <c r="BN13" s="597"/>
      <c r="BO13" s="598">
        <v>38.5</v>
      </c>
      <c r="BP13" s="598"/>
      <c r="BQ13" s="598"/>
      <c r="BR13" s="598"/>
      <c r="BS13" s="599" t="s">
        <v>207</v>
      </c>
      <c r="BT13" s="599"/>
      <c r="BU13" s="599"/>
      <c r="BV13" s="599"/>
      <c r="BW13" s="599"/>
      <c r="BX13" s="599"/>
      <c r="BY13" s="599"/>
      <c r="BZ13" s="599"/>
      <c r="CA13" s="599"/>
      <c r="CB13" s="600"/>
      <c r="CD13" s="601" t="s">
        <v>344</v>
      </c>
      <c r="CE13" s="602"/>
      <c r="CF13" s="602"/>
      <c r="CG13" s="602"/>
      <c r="CH13" s="602"/>
      <c r="CI13" s="602"/>
      <c r="CJ13" s="602"/>
      <c r="CK13" s="602"/>
      <c r="CL13" s="602"/>
      <c r="CM13" s="602"/>
      <c r="CN13" s="602"/>
      <c r="CO13" s="602"/>
      <c r="CP13" s="602"/>
      <c r="CQ13" s="603"/>
      <c r="CR13" s="595">
        <v>4841173</v>
      </c>
      <c r="CS13" s="596"/>
      <c r="CT13" s="596"/>
      <c r="CU13" s="596"/>
      <c r="CV13" s="596"/>
      <c r="CW13" s="596"/>
      <c r="CX13" s="596"/>
      <c r="CY13" s="597"/>
      <c r="CZ13" s="598">
        <v>10.7</v>
      </c>
      <c r="DA13" s="598"/>
      <c r="DB13" s="598"/>
      <c r="DC13" s="598"/>
      <c r="DD13" s="608">
        <v>1832997</v>
      </c>
      <c r="DE13" s="596"/>
      <c r="DF13" s="596"/>
      <c r="DG13" s="596"/>
      <c r="DH13" s="596"/>
      <c r="DI13" s="596"/>
      <c r="DJ13" s="596"/>
      <c r="DK13" s="596"/>
      <c r="DL13" s="596"/>
      <c r="DM13" s="596"/>
      <c r="DN13" s="596"/>
      <c r="DO13" s="596"/>
      <c r="DP13" s="597"/>
      <c r="DQ13" s="608">
        <v>3275826</v>
      </c>
      <c r="DR13" s="596"/>
      <c r="DS13" s="596"/>
      <c r="DT13" s="596"/>
      <c r="DU13" s="596"/>
      <c r="DV13" s="596"/>
      <c r="DW13" s="596"/>
      <c r="DX13" s="596"/>
      <c r="DY13" s="596"/>
      <c r="DZ13" s="596"/>
      <c r="EA13" s="596"/>
      <c r="EB13" s="596"/>
      <c r="EC13" s="609"/>
    </row>
    <row r="14" spans="2:143" ht="11.25" customHeight="1" x14ac:dyDescent="0.15">
      <c r="B14" s="601" t="s">
        <v>345</v>
      </c>
      <c r="C14" s="602"/>
      <c r="D14" s="602"/>
      <c r="E14" s="602"/>
      <c r="F14" s="602"/>
      <c r="G14" s="602"/>
      <c r="H14" s="602"/>
      <c r="I14" s="602"/>
      <c r="J14" s="602"/>
      <c r="K14" s="602"/>
      <c r="L14" s="602"/>
      <c r="M14" s="602"/>
      <c r="N14" s="602"/>
      <c r="O14" s="602"/>
      <c r="P14" s="602"/>
      <c r="Q14" s="603"/>
      <c r="R14" s="595" t="s">
        <v>207</v>
      </c>
      <c r="S14" s="596"/>
      <c r="T14" s="596"/>
      <c r="U14" s="596"/>
      <c r="V14" s="596"/>
      <c r="W14" s="596"/>
      <c r="X14" s="596"/>
      <c r="Y14" s="597"/>
      <c r="Z14" s="598" t="s">
        <v>207</v>
      </c>
      <c r="AA14" s="598"/>
      <c r="AB14" s="598"/>
      <c r="AC14" s="598"/>
      <c r="AD14" s="599" t="s">
        <v>207</v>
      </c>
      <c r="AE14" s="599"/>
      <c r="AF14" s="599"/>
      <c r="AG14" s="599"/>
      <c r="AH14" s="599"/>
      <c r="AI14" s="599"/>
      <c r="AJ14" s="599"/>
      <c r="AK14" s="599"/>
      <c r="AL14" s="604" t="s">
        <v>207</v>
      </c>
      <c r="AM14" s="605"/>
      <c r="AN14" s="605"/>
      <c r="AO14" s="606"/>
      <c r="AP14" s="601" t="s">
        <v>221</v>
      </c>
      <c r="AQ14" s="602"/>
      <c r="AR14" s="602"/>
      <c r="AS14" s="602"/>
      <c r="AT14" s="602"/>
      <c r="AU14" s="602"/>
      <c r="AV14" s="602"/>
      <c r="AW14" s="602"/>
      <c r="AX14" s="602"/>
      <c r="AY14" s="602"/>
      <c r="AZ14" s="602"/>
      <c r="BA14" s="602"/>
      <c r="BB14" s="602"/>
      <c r="BC14" s="602"/>
      <c r="BD14" s="602"/>
      <c r="BE14" s="602"/>
      <c r="BF14" s="603"/>
      <c r="BG14" s="595">
        <v>239821</v>
      </c>
      <c r="BH14" s="596"/>
      <c r="BI14" s="596"/>
      <c r="BJ14" s="596"/>
      <c r="BK14" s="596"/>
      <c r="BL14" s="596"/>
      <c r="BM14" s="596"/>
      <c r="BN14" s="597"/>
      <c r="BO14" s="598">
        <v>1.8</v>
      </c>
      <c r="BP14" s="598"/>
      <c r="BQ14" s="598"/>
      <c r="BR14" s="598"/>
      <c r="BS14" s="599" t="s">
        <v>207</v>
      </c>
      <c r="BT14" s="599"/>
      <c r="BU14" s="599"/>
      <c r="BV14" s="599"/>
      <c r="BW14" s="599"/>
      <c r="BX14" s="599"/>
      <c r="BY14" s="599"/>
      <c r="BZ14" s="599"/>
      <c r="CA14" s="599"/>
      <c r="CB14" s="600"/>
      <c r="CD14" s="601" t="s">
        <v>347</v>
      </c>
      <c r="CE14" s="602"/>
      <c r="CF14" s="602"/>
      <c r="CG14" s="602"/>
      <c r="CH14" s="602"/>
      <c r="CI14" s="602"/>
      <c r="CJ14" s="602"/>
      <c r="CK14" s="602"/>
      <c r="CL14" s="602"/>
      <c r="CM14" s="602"/>
      <c r="CN14" s="602"/>
      <c r="CO14" s="602"/>
      <c r="CP14" s="602"/>
      <c r="CQ14" s="603"/>
      <c r="CR14" s="595">
        <v>1733586</v>
      </c>
      <c r="CS14" s="596"/>
      <c r="CT14" s="596"/>
      <c r="CU14" s="596"/>
      <c r="CV14" s="596"/>
      <c r="CW14" s="596"/>
      <c r="CX14" s="596"/>
      <c r="CY14" s="597"/>
      <c r="CZ14" s="598">
        <v>3.8</v>
      </c>
      <c r="DA14" s="598"/>
      <c r="DB14" s="598"/>
      <c r="DC14" s="598"/>
      <c r="DD14" s="608">
        <v>229177</v>
      </c>
      <c r="DE14" s="596"/>
      <c r="DF14" s="596"/>
      <c r="DG14" s="596"/>
      <c r="DH14" s="596"/>
      <c r="DI14" s="596"/>
      <c r="DJ14" s="596"/>
      <c r="DK14" s="596"/>
      <c r="DL14" s="596"/>
      <c r="DM14" s="596"/>
      <c r="DN14" s="596"/>
      <c r="DO14" s="596"/>
      <c r="DP14" s="597"/>
      <c r="DQ14" s="608">
        <v>1490968</v>
      </c>
      <c r="DR14" s="596"/>
      <c r="DS14" s="596"/>
      <c r="DT14" s="596"/>
      <c r="DU14" s="596"/>
      <c r="DV14" s="596"/>
      <c r="DW14" s="596"/>
      <c r="DX14" s="596"/>
      <c r="DY14" s="596"/>
      <c r="DZ14" s="596"/>
      <c r="EA14" s="596"/>
      <c r="EB14" s="596"/>
      <c r="EC14" s="609"/>
    </row>
    <row r="15" spans="2:143" ht="11.25" customHeight="1" x14ac:dyDescent="0.15">
      <c r="B15" s="601" t="s">
        <v>314</v>
      </c>
      <c r="C15" s="602"/>
      <c r="D15" s="602"/>
      <c r="E15" s="602"/>
      <c r="F15" s="602"/>
      <c r="G15" s="602"/>
      <c r="H15" s="602"/>
      <c r="I15" s="602"/>
      <c r="J15" s="602"/>
      <c r="K15" s="602"/>
      <c r="L15" s="602"/>
      <c r="M15" s="602"/>
      <c r="N15" s="602"/>
      <c r="O15" s="602"/>
      <c r="P15" s="602"/>
      <c r="Q15" s="603"/>
      <c r="R15" s="595" t="s">
        <v>207</v>
      </c>
      <c r="S15" s="596"/>
      <c r="T15" s="596"/>
      <c r="U15" s="596"/>
      <c r="V15" s="596"/>
      <c r="W15" s="596"/>
      <c r="X15" s="596"/>
      <c r="Y15" s="597"/>
      <c r="Z15" s="598" t="s">
        <v>207</v>
      </c>
      <c r="AA15" s="598"/>
      <c r="AB15" s="598"/>
      <c r="AC15" s="598"/>
      <c r="AD15" s="599" t="s">
        <v>207</v>
      </c>
      <c r="AE15" s="599"/>
      <c r="AF15" s="599"/>
      <c r="AG15" s="599"/>
      <c r="AH15" s="599"/>
      <c r="AI15" s="599"/>
      <c r="AJ15" s="599"/>
      <c r="AK15" s="599"/>
      <c r="AL15" s="604" t="s">
        <v>207</v>
      </c>
      <c r="AM15" s="605"/>
      <c r="AN15" s="605"/>
      <c r="AO15" s="606"/>
      <c r="AP15" s="601" t="s">
        <v>514</v>
      </c>
      <c r="AQ15" s="602"/>
      <c r="AR15" s="602"/>
      <c r="AS15" s="602"/>
      <c r="AT15" s="602"/>
      <c r="AU15" s="602"/>
      <c r="AV15" s="602"/>
      <c r="AW15" s="602"/>
      <c r="AX15" s="602"/>
      <c r="AY15" s="602"/>
      <c r="AZ15" s="602"/>
      <c r="BA15" s="602"/>
      <c r="BB15" s="602"/>
      <c r="BC15" s="602"/>
      <c r="BD15" s="602"/>
      <c r="BE15" s="602"/>
      <c r="BF15" s="603"/>
      <c r="BG15" s="595">
        <v>610263</v>
      </c>
      <c r="BH15" s="596"/>
      <c r="BI15" s="596"/>
      <c r="BJ15" s="596"/>
      <c r="BK15" s="596"/>
      <c r="BL15" s="596"/>
      <c r="BM15" s="596"/>
      <c r="BN15" s="597"/>
      <c r="BO15" s="598">
        <v>4.5</v>
      </c>
      <c r="BP15" s="598"/>
      <c r="BQ15" s="598"/>
      <c r="BR15" s="598"/>
      <c r="BS15" s="599" t="s">
        <v>207</v>
      </c>
      <c r="BT15" s="599"/>
      <c r="BU15" s="599"/>
      <c r="BV15" s="599"/>
      <c r="BW15" s="599"/>
      <c r="BX15" s="599"/>
      <c r="BY15" s="599"/>
      <c r="BZ15" s="599"/>
      <c r="CA15" s="599"/>
      <c r="CB15" s="600"/>
      <c r="CD15" s="601" t="s">
        <v>348</v>
      </c>
      <c r="CE15" s="602"/>
      <c r="CF15" s="602"/>
      <c r="CG15" s="602"/>
      <c r="CH15" s="602"/>
      <c r="CI15" s="602"/>
      <c r="CJ15" s="602"/>
      <c r="CK15" s="602"/>
      <c r="CL15" s="602"/>
      <c r="CM15" s="602"/>
      <c r="CN15" s="602"/>
      <c r="CO15" s="602"/>
      <c r="CP15" s="602"/>
      <c r="CQ15" s="603"/>
      <c r="CR15" s="595">
        <v>5184335</v>
      </c>
      <c r="CS15" s="596"/>
      <c r="CT15" s="596"/>
      <c r="CU15" s="596"/>
      <c r="CV15" s="596"/>
      <c r="CW15" s="596"/>
      <c r="CX15" s="596"/>
      <c r="CY15" s="597"/>
      <c r="CZ15" s="598">
        <v>11.5</v>
      </c>
      <c r="DA15" s="598"/>
      <c r="DB15" s="598"/>
      <c r="DC15" s="598"/>
      <c r="DD15" s="608">
        <v>1294259</v>
      </c>
      <c r="DE15" s="596"/>
      <c r="DF15" s="596"/>
      <c r="DG15" s="596"/>
      <c r="DH15" s="596"/>
      <c r="DI15" s="596"/>
      <c r="DJ15" s="596"/>
      <c r="DK15" s="596"/>
      <c r="DL15" s="596"/>
      <c r="DM15" s="596"/>
      <c r="DN15" s="596"/>
      <c r="DO15" s="596"/>
      <c r="DP15" s="597"/>
      <c r="DQ15" s="608">
        <v>3218654</v>
      </c>
      <c r="DR15" s="596"/>
      <c r="DS15" s="596"/>
      <c r="DT15" s="596"/>
      <c r="DU15" s="596"/>
      <c r="DV15" s="596"/>
      <c r="DW15" s="596"/>
      <c r="DX15" s="596"/>
      <c r="DY15" s="596"/>
      <c r="DZ15" s="596"/>
      <c r="EA15" s="596"/>
      <c r="EB15" s="596"/>
      <c r="EC15" s="609"/>
    </row>
    <row r="16" spans="2:143" ht="11.25" customHeight="1" x14ac:dyDescent="0.15">
      <c r="B16" s="601" t="s">
        <v>515</v>
      </c>
      <c r="C16" s="602"/>
      <c r="D16" s="602"/>
      <c r="E16" s="602"/>
      <c r="F16" s="602"/>
      <c r="G16" s="602"/>
      <c r="H16" s="602"/>
      <c r="I16" s="602"/>
      <c r="J16" s="602"/>
      <c r="K16" s="602"/>
      <c r="L16" s="602"/>
      <c r="M16" s="602"/>
      <c r="N16" s="602"/>
      <c r="O16" s="602"/>
      <c r="P16" s="602"/>
      <c r="Q16" s="603"/>
      <c r="R16" s="595">
        <v>28309</v>
      </c>
      <c r="S16" s="596"/>
      <c r="T16" s="596"/>
      <c r="U16" s="596"/>
      <c r="V16" s="596"/>
      <c r="W16" s="596"/>
      <c r="X16" s="596"/>
      <c r="Y16" s="597"/>
      <c r="Z16" s="598">
        <v>0.1</v>
      </c>
      <c r="AA16" s="598"/>
      <c r="AB16" s="598"/>
      <c r="AC16" s="598"/>
      <c r="AD16" s="599">
        <v>28309</v>
      </c>
      <c r="AE16" s="599"/>
      <c r="AF16" s="599"/>
      <c r="AG16" s="599"/>
      <c r="AH16" s="599"/>
      <c r="AI16" s="599"/>
      <c r="AJ16" s="599"/>
      <c r="AK16" s="599"/>
      <c r="AL16" s="604">
        <v>0.1</v>
      </c>
      <c r="AM16" s="605"/>
      <c r="AN16" s="605"/>
      <c r="AO16" s="606"/>
      <c r="AP16" s="601" t="s">
        <v>350</v>
      </c>
      <c r="AQ16" s="602"/>
      <c r="AR16" s="602"/>
      <c r="AS16" s="602"/>
      <c r="AT16" s="602"/>
      <c r="AU16" s="602"/>
      <c r="AV16" s="602"/>
      <c r="AW16" s="602"/>
      <c r="AX16" s="602"/>
      <c r="AY16" s="602"/>
      <c r="AZ16" s="602"/>
      <c r="BA16" s="602"/>
      <c r="BB16" s="602"/>
      <c r="BC16" s="602"/>
      <c r="BD16" s="602"/>
      <c r="BE16" s="602"/>
      <c r="BF16" s="603"/>
      <c r="BG16" s="595" t="s">
        <v>207</v>
      </c>
      <c r="BH16" s="596"/>
      <c r="BI16" s="596"/>
      <c r="BJ16" s="596"/>
      <c r="BK16" s="596"/>
      <c r="BL16" s="596"/>
      <c r="BM16" s="596"/>
      <c r="BN16" s="597"/>
      <c r="BO16" s="598" t="s">
        <v>207</v>
      </c>
      <c r="BP16" s="598"/>
      <c r="BQ16" s="598"/>
      <c r="BR16" s="598"/>
      <c r="BS16" s="599" t="s">
        <v>207</v>
      </c>
      <c r="BT16" s="599"/>
      <c r="BU16" s="599"/>
      <c r="BV16" s="599"/>
      <c r="BW16" s="599"/>
      <c r="BX16" s="599"/>
      <c r="BY16" s="599"/>
      <c r="BZ16" s="599"/>
      <c r="CA16" s="599"/>
      <c r="CB16" s="600"/>
      <c r="CD16" s="601" t="s">
        <v>351</v>
      </c>
      <c r="CE16" s="602"/>
      <c r="CF16" s="602"/>
      <c r="CG16" s="602"/>
      <c r="CH16" s="602"/>
      <c r="CI16" s="602"/>
      <c r="CJ16" s="602"/>
      <c r="CK16" s="602"/>
      <c r="CL16" s="602"/>
      <c r="CM16" s="602"/>
      <c r="CN16" s="602"/>
      <c r="CO16" s="602"/>
      <c r="CP16" s="602"/>
      <c r="CQ16" s="603"/>
      <c r="CR16" s="595" t="s">
        <v>207</v>
      </c>
      <c r="CS16" s="596"/>
      <c r="CT16" s="596"/>
      <c r="CU16" s="596"/>
      <c r="CV16" s="596"/>
      <c r="CW16" s="596"/>
      <c r="CX16" s="596"/>
      <c r="CY16" s="597"/>
      <c r="CZ16" s="598" t="s">
        <v>207</v>
      </c>
      <c r="DA16" s="598"/>
      <c r="DB16" s="598"/>
      <c r="DC16" s="598"/>
      <c r="DD16" s="608" t="s">
        <v>207</v>
      </c>
      <c r="DE16" s="596"/>
      <c r="DF16" s="596"/>
      <c r="DG16" s="596"/>
      <c r="DH16" s="596"/>
      <c r="DI16" s="596"/>
      <c r="DJ16" s="596"/>
      <c r="DK16" s="596"/>
      <c r="DL16" s="596"/>
      <c r="DM16" s="596"/>
      <c r="DN16" s="596"/>
      <c r="DO16" s="596"/>
      <c r="DP16" s="597"/>
      <c r="DQ16" s="608" t="s">
        <v>207</v>
      </c>
      <c r="DR16" s="596"/>
      <c r="DS16" s="596"/>
      <c r="DT16" s="596"/>
      <c r="DU16" s="596"/>
      <c r="DV16" s="596"/>
      <c r="DW16" s="596"/>
      <c r="DX16" s="596"/>
      <c r="DY16" s="596"/>
      <c r="DZ16" s="596"/>
      <c r="EA16" s="596"/>
      <c r="EB16" s="596"/>
      <c r="EC16" s="609"/>
    </row>
    <row r="17" spans="2:133" ht="11.25" customHeight="1" x14ac:dyDescent="0.15">
      <c r="B17" s="601" t="s">
        <v>495</v>
      </c>
      <c r="C17" s="602"/>
      <c r="D17" s="602"/>
      <c r="E17" s="602"/>
      <c r="F17" s="602"/>
      <c r="G17" s="602"/>
      <c r="H17" s="602"/>
      <c r="I17" s="602"/>
      <c r="J17" s="602"/>
      <c r="K17" s="602"/>
      <c r="L17" s="602"/>
      <c r="M17" s="602"/>
      <c r="N17" s="602"/>
      <c r="O17" s="602"/>
      <c r="P17" s="602"/>
      <c r="Q17" s="603"/>
      <c r="R17" s="595">
        <v>126615</v>
      </c>
      <c r="S17" s="596"/>
      <c r="T17" s="596"/>
      <c r="U17" s="596"/>
      <c r="V17" s="596"/>
      <c r="W17" s="596"/>
      <c r="X17" s="596"/>
      <c r="Y17" s="597"/>
      <c r="Z17" s="598">
        <v>0.3</v>
      </c>
      <c r="AA17" s="598"/>
      <c r="AB17" s="598"/>
      <c r="AC17" s="598"/>
      <c r="AD17" s="599">
        <v>126615</v>
      </c>
      <c r="AE17" s="599"/>
      <c r="AF17" s="599"/>
      <c r="AG17" s="599"/>
      <c r="AH17" s="599"/>
      <c r="AI17" s="599"/>
      <c r="AJ17" s="599"/>
      <c r="AK17" s="599"/>
      <c r="AL17" s="604">
        <v>0.5</v>
      </c>
      <c r="AM17" s="605"/>
      <c r="AN17" s="605"/>
      <c r="AO17" s="606"/>
      <c r="AP17" s="601" t="s">
        <v>353</v>
      </c>
      <c r="AQ17" s="602"/>
      <c r="AR17" s="602"/>
      <c r="AS17" s="602"/>
      <c r="AT17" s="602"/>
      <c r="AU17" s="602"/>
      <c r="AV17" s="602"/>
      <c r="AW17" s="602"/>
      <c r="AX17" s="602"/>
      <c r="AY17" s="602"/>
      <c r="AZ17" s="602"/>
      <c r="BA17" s="602"/>
      <c r="BB17" s="602"/>
      <c r="BC17" s="602"/>
      <c r="BD17" s="602"/>
      <c r="BE17" s="602"/>
      <c r="BF17" s="603"/>
      <c r="BG17" s="595" t="s">
        <v>207</v>
      </c>
      <c r="BH17" s="596"/>
      <c r="BI17" s="596"/>
      <c r="BJ17" s="596"/>
      <c r="BK17" s="596"/>
      <c r="BL17" s="596"/>
      <c r="BM17" s="596"/>
      <c r="BN17" s="597"/>
      <c r="BO17" s="598" t="s">
        <v>207</v>
      </c>
      <c r="BP17" s="598"/>
      <c r="BQ17" s="598"/>
      <c r="BR17" s="598"/>
      <c r="BS17" s="599" t="s">
        <v>207</v>
      </c>
      <c r="BT17" s="599"/>
      <c r="BU17" s="599"/>
      <c r="BV17" s="599"/>
      <c r="BW17" s="599"/>
      <c r="BX17" s="599"/>
      <c r="BY17" s="599"/>
      <c r="BZ17" s="599"/>
      <c r="CA17" s="599"/>
      <c r="CB17" s="600"/>
      <c r="CD17" s="601" t="s">
        <v>355</v>
      </c>
      <c r="CE17" s="602"/>
      <c r="CF17" s="602"/>
      <c r="CG17" s="602"/>
      <c r="CH17" s="602"/>
      <c r="CI17" s="602"/>
      <c r="CJ17" s="602"/>
      <c r="CK17" s="602"/>
      <c r="CL17" s="602"/>
      <c r="CM17" s="602"/>
      <c r="CN17" s="602"/>
      <c r="CO17" s="602"/>
      <c r="CP17" s="602"/>
      <c r="CQ17" s="603"/>
      <c r="CR17" s="595">
        <v>4647602</v>
      </c>
      <c r="CS17" s="596"/>
      <c r="CT17" s="596"/>
      <c r="CU17" s="596"/>
      <c r="CV17" s="596"/>
      <c r="CW17" s="596"/>
      <c r="CX17" s="596"/>
      <c r="CY17" s="597"/>
      <c r="CZ17" s="598">
        <v>10.3</v>
      </c>
      <c r="DA17" s="598"/>
      <c r="DB17" s="598"/>
      <c r="DC17" s="598"/>
      <c r="DD17" s="608" t="s">
        <v>207</v>
      </c>
      <c r="DE17" s="596"/>
      <c r="DF17" s="596"/>
      <c r="DG17" s="596"/>
      <c r="DH17" s="596"/>
      <c r="DI17" s="596"/>
      <c r="DJ17" s="596"/>
      <c r="DK17" s="596"/>
      <c r="DL17" s="596"/>
      <c r="DM17" s="596"/>
      <c r="DN17" s="596"/>
      <c r="DO17" s="596"/>
      <c r="DP17" s="597"/>
      <c r="DQ17" s="608">
        <v>4580998</v>
      </c>
      <c r="DR17" s="596"/>
      <c r="DS17" s="596"/>
      <c r="DT17" s="596"/>
      <c r="DU17" s="596"/>
      <c r="DV17" s="596"/>
      <c r="DW17" s="596"/>
      <c r="DX17" s="596"/>
      <c r="DY17" s="596"/>
      <c r="DZ17" s="596"/>
      <c r="EA17" s="596"/>
      <c r="EB17" s="596"/>
      <c r="EC17" s="609"/>
    </row>
    <row r="18" spans="2:133" ht="11.25" customHeight="1" x14ac:dyDescent="0.15">
      <c r="B18" s="601" t="s">
        <v>516</v>
      </c>
      <c r="C18" s="602"/>
      <c r="D18" s="602"/>
      <c r="E18" s="602"/>
      <c r="F18" s="602"/>
      <c r="G18" s="602"/>
      <c r="H18" s="602"/>
      <c r="I18" s="602"/>
      <c r="J18" s="602"/>
      <c r="K18" s="602"/>
      <c r="L18" s="602"/>
      <c r="M18" s="602"/>
      <c r="N18" s="602"/>
      <c r="O18" s="602"/>
      <c r="P18" s="602"/>
      <c r="Q18" s="603"/>
      <c r="R18" s="595">
        <v>163296</v>
      </c>
      <c r="S18" s="596"/>
      <c r="T18" s="596"/>
      <c r="U18" s="596"/>
      <c r="V18" s="596"/>
      <c r="W18" s="596"/>
      <c r="X18" s="596"/>
      <c r="Y18" s="597"/>
      <c r="Z18" s="598">
        <v>0.3</v>
      </c>
      <c r="AA18" s="598"/>
      <c r="AB18" s="598"/>
      <c r="AC18" s="598"/>
      <c r="AD18" s="599">
        <v>156689</v>
      </c>
      <c r="AE18" s="599"/>
      <c r="AF18" s="599"/>
      <c r="AG18" s="599"/>
      <c r="AH18" s="599"/>
      <c r="AI18" s="599"/>
      <c r="AJ18" s="599"/>
      <c r="AK18" s="599"/>
      <c r="AL18" s="604">
        <v>0.60000002384185791</v>
      </c>
      <c r="AM18" s="605"/>
      <c r="AN18" s="605"/>
      <c r="AO18" s="606"/>
      <c r="AP18" s="601" t="s">
        <v>108</v>
      </c>
      <c r="AQ18" s="602"/>
      <c r="AR18" s="602"/>
      <c r="AS18" s="602"/>
      <c r="AT18" s="602"/>
      <c r="AU18" s="602"/>
      <c r="AV18" s="602"/>
      <c r="AW18" s="602"/>
      <c r="AX18" s="602"/>
      <c r="AY18" s="602"/>
      <c r="AZ18" s="602"/>
      <c r="BA18" s="602"/>
      <c r="BB18" s="602"/>
      <c r="BC18" s="602"/>
      <c r="BD18" s="602"/>
      <c r="BE18" s="602"/>
      <c r="BF18" s="603"/>
      <c r="BG18" s="595" t="s">
        <v>207</v>
      </c>
      <c r="BH18" s="596"/>
      <c r="BI18" s="596"/>
      <c r="BJ18" s="596"/>
      <c r="BK18" s="596"/>
      <c r="BL18" s="596"/>
      <c r="BM18" s="596"/>
      <c r="BN18" s="597"/>
      <c r="BO18" s="598" t="s">
        <v>207</v>
      </c>
      <c r="BP18" s="598"/>
      <c r="BQ18" s="598"/>
      <c r="BR18" s="598"/>
      <c r="BS18" s="599" t="s">
        <v>207</v>
      </c>
      <c r="BT18" s="599"/>
      <c r="BU18" s="599"/>
      <c r="BV18" s="599"/>
      <c r="BW18" s="599"/>
      <c r="BX18" s="599"/>
      <c r="BY18" s="599"/>
      <c r="BZ18" s="599"/>
      <c r="CA18" s="599"/>
      <c r="CB18" s="600"/>
      <c r="CD18" s="601" t="s">
        <v>517</v>
      </c>
      <c r="CE18" s="602"/>
      <c r="CF18" s="602"/>
      <c r="CG18" s="602"/>
      <c r="CH18" s="602"/>
      <c r="CI18" s="602"/>
      <c r="CJ18" s="602"/>
      <c r="CK18" s="602"/>
      <c r="CL18" s="602"/>
      <c r="CM18" s="602"/>
      <c r="CN18" s="602"/>
      <c r="CO18" s="602"/>
      <c r="CP18" s="602"/>
      <c r="CQ18" s="603"/>
      <c r="CR18" s="595" t="s">
        <v>207</v>
      </c>
      <c r="CS18" s="596"/>
      <c r="CT18" s="596"/>
      <c r="CU18" s="596"/>
      <c r="CV18" s="596"/>
      <c r="CW18" s="596"/>
      <c r="CX18" s="596"/>
      <c r="CY18" s="597"/>
      <c r="CZ18" s="598" t="s">
        <v>207</v>
      </c>
      <c r="DA18" s="598"/>
      <c r="DB18" s="598"/>
      <c r="DC18" s="598"/>
      <c r="DD18" s="608" t="s">
        <v>207</v>
      </c>
      <c r="DE18" s="596"/>
      <c r="DF18" s="596"/>
      <c r="DG18" s="596"/>
      <c r="DH18" s="596"/>
      <c r="DI18" s="596"/>
      <c r="DJ18" s="596"/>
      <c r="DK18" s="596"/>
      <c r="DL18" s="596"/>
      <c r="DM18" s="596"/>
      <c r="DN18" s="596"/>
      <c r="DO18" s="596"/>
      <c r="DP18" s="597"/>
      <c r="DQ18" s="608" t="s">
        <v>207</v>
      </c>
      <c r="DR18" s="596"/>
      <c r="DS18" s="596"/>
      <c r="DT18" s="596"/>
      <c r="DU18" s="596"/>
      <c r="DV18" s="596"/>
      <c r="DW18" s="596"/>
      <c r="DX18" s="596"/>
      <c r="DY18" s="596"/>
      <c r="DZ18" s="596"/>
      <c r="EA18" s="596"/>
      <c r="EB18" s="596"/>
      <c r="EC18" s="609"/>
    </row>
    <row r="19" spans="2:133" ht="11.25" customHeight="1" x14ac:dyDescent="0.15">
      <c r="B19" s="601" t="s">
        <v>518</v>
      </c>
      <c r="C19" s="602"/>
      <c r="D19" s="602"/>
      <c r="E19" s="602"/>
      <c r="F19" s="602"/>
      <c r="G19" s="602"/>
      <c r="H19" s="602"/>
      <c r="I19" s="602"/>
      <c r="J19" s="602"/>
      <c r="K19" s="602"/>
      <c r="L19" s="602"/>
      <c r="M19" s="602"/>
      <c r="N19" s="602"/>
      <c r="O19" s="602"/>
      <c r="P19" s="602"/>
      <c r="Q19" s="603"/>
      <c r="R19" s="595">
        <v>87374</v>
      </c>
      <c r="S19" s="596"/>
      <c r="T19" s="596"/>
      <c r="U19" s="596"/>
      <c r="V19" s="596"/>
      <c r="W19" s="596"/>
      <c r="X19" s="596"/>
      <c r="Y19" s="597"/>
      <c r="Z19" s="598">
        <v>0.2</v>
      </c>
      <c r="AA19" s="598"/>
      <c r="AB19" s="598"/>
      <c r="AC19" s="598"/>
      <c r="AD19" s="599">
        <v>87374</v>
      </c>
      <c r="AE19" s="599"/>
      <c r="AF19" s="599"/>
      <c r="AG19" s="599"/>
      <c r="AH19" s="599"/>
      <c r="AI19" s="599"/>
      <c r="AJ19" s="599"/>
      <c r="AK19" s="599"/>
      <c r="AL19" s="604">
        <v>0.4</v>
      </c>
      <c r="AM19" s="605"/>
      <c r="AN19" s="605"/>
      <c r="AO19" s="606"/>
      <c r="AP19" s="601" t="s">
        <v>258</v>
      </c>
      <c r="AQ19" s="602"/>
      <c r="AR19" s="602"/>
      <c r="AS19" s="602"/>
      <c r="AT19" s="602"/>
      <c r="AU19" s="602"/>
      <c r="AV19" s="602"/>
      <c r="AW19" s="602"/>
      <c r="AX19" s="602"/>
      <c r="AY19" s="602"/>
      <c r="AZ19" s="602"/>
      <c r="BA19" s="602"/>
      <c r="BB19" s="602"/>
      <c r="BC19" s="602"/>
      <c r="BD19" s="602"/>
      <c r="BE19" s="602"/>
      <c r="BF19" s="603"/>
      <c r="BG19" s="595">
        <v>889448</v>
      </c>
      <c r="BH19" s="596"/>
      <c r="BI19" s="596"/>
      <c r="BJ19" s="596"/>
      <c r="BK19" s="596"/>
      <c r="BL19" s="596"/>
      <c r="BM19" s="596"/>
      <c r="BN19" s="597"/>
      <c r="BO19" s="598">
        <v>6.5</v>
      </c>
      <c r="BP19" s="598"/>
      <c r="BQ19" s="598"/>
      <c r="BR19" s="598"/>
      <c r="BS19" s="599" t="s">
        <v>207</v>
      </c>
      <c r="BT19" s="599"/>
      <c r="BU19" s="599"/>
      <c r="BV19" s="599"/>
      <c r="BW19" s="599"/>
      <c r="BX19" s="599"/>
      <c r="BY19" s="599"/>
      <c r="BZ19" s="599"/>
      <c r="CA19" s="599"/>
      <c r="CB19" s="600"/>
      <c r="CD19" s="601" t="s">
        <v>519</v>
      </c>
      <c r="CE19" s="602"/>
      <c r="CF19" s="602"/>
      <c r="CG19" s="602"/>
      <c r="CH19" s="602"/>
      <c r="CI19" s="602"/>
      <c r="CJ19" s="602"/>
      <c r="CK19" s="602"/>
      <c r="CL19" s="602"/>
      <c r="CM19" s="602"/>
      <c r="CN19" s="602"/>
      <c r="CO19" s="602"/>
      <c r="CP19" s="602"/>
      <c r="CQ19" s="603"/>
      <c r="CR19" s="595" t="s">
        <v>207</v>
      </c>
      <c r="CS19" s="596"/>
      <c r="CT19" s="596"/>
      <c r="CU19" s="596"/>
      <c r="CV19" s="596"/>
      <c r="CW19" s="596"/>
      <c r="CX19" s="596"/>
      <c r="CY19" s="597"/>
      <c r="CZ19" s="598" t="s">
        <v>207</v>
      </c>
      <c r="DA19" s="598"/>
      <c r="DB19" s="598"/>
      <c r="DC19" s="598"/>
      <c r="DD19" s="608" t="s">
        <v>207</v>
      </c>
      <c r="DE19" s="596"/>
      <c r="DF19" s="596"/>
      <c r="DG19" s="596"/>
      <c r="DH19" s="596"/>
      <c r="DI19" s="596"/>
      <c r="DJ19" s="596"/>
      <c r="DK19" s="596"/>
      <c r="DL19" s="596"/>
      <c r="DM19" s="596"/>
      <c r="DN19" s="596"/>
      <c r="DO19" s="596"/>
      <c r="DP19" s="597"/>
      <c r="DQ19" s="608" t="s">
        <v>207</v>
      </c>
      <c r="DR19" s="596"/>
      <c r="DS19" s="596"/>
      <c r="DT19" s="596"/>
      <c r="DU19" s="596"/>
      <c r="DV19" s="596"/>
      <c r="DW19" s="596"/>
      <c r="DX19" s="596"/>
      <c r="DY19" s="596"/>
      <c r="DZ19" s="596"/>
      <c r="EA19" s="596"/>
      <c r="EB19" s="596"/>
      <c r="EC19" s="609"/>
    </row>
    <row r="20" spans="2:133" ht="11.25" customHeight="1" x14ac:dyDescent="0.15">
      <c r="B20" s="601" t="s">
        <v>85</v>
      </c>
      <c r="C20" s="602"/>
      <c r="D20" s="602"/>
      <c r="E20" s="602"/>
      <c r="F20" s="602"/>
      <c r="G20" s="602"/>
      <c r="H20" s="602"/>
      <c r="I20" s="602"/>
      <c r="J20" s="602"/>
      <c r="K20" s="602"/>
      <c r="L20" s="602"/>
      <c r="M20" s="602"/>
      <c r="N20" s="602"/>
      <c r="O20" s="602"/>
      <c r="P20" s="602"/>
      <c r="Q20" s="603"/>
      <c r="R20" s="595">
        <v>8449</v>
      </c>
      <c r="S20" s="596"/>
      <c r="T20" s="596"/>
      <c r="U20" s="596"/>
      <c r="V20" s="596"/>
      <c r="W20" s="596"/>
      <c r="X20" s="596"/>
      <c r="Y20" s="597"/>
      <c r="Z20" s="598">
        <v>0</v>
      </c>
      <c r="AA20" s="598"/>
      <c r="AB20" s="598"/>
      <c r="AC20" s="598"/>
      <c r="AD20" s="599">
        <v>8449</v>
      </c>
      <c r="AE20" s="599"/>
      <c r="AF20" s="599"/>
      <c r="AG20" s="599"/>
      <c r="AH20" s="599"/>
      <c r="AI20" s="599"/>
      <c r="AJ20" s="599"/>
      <c r="AK20" s="599"/>
      <c r="AL20" s="604">
        <v>0</v>
      </c>
      <c r="AM20" s="605"/>
      <c r="AN20" s="605"/>
      <c r="AO20" s="606"/>
      <c r="AP20" s="601" t="s">
        <v>357</v>
      </c>
      <c r="AQ20" s="602"/>
      <c r="AR20" s="602"/>
      <c r="AS20" s="602"/>
      <c r="AT20" s="602"/>
      <c r="AU20" s="602"/>
      <c r="AV20" s="602"/>
      <c r="AW20" s="602"/>
      <c r="AX20" s="602"/>
      <c r="AY20" s="602"/>
      <c r="AZ20" s="602"/>
      <c r="BA20" s="602"/>
      <c r="BB20" s="602"/>
      <c r="BC20" s="602"/>
      <c r="BD20" s="602"/>
      <c r="BE20" s="602"/>
      <c r="BF20" s="603"/>
      <c r="BG20" s="595">
        <v>889448</v>
      </c>
      <c r="BH20" s="596"/>
      <c r="BI20" s="596"/>
      <c r="BJ20" s="596"/>
      <c r="BK20" s="596"/>
      <c r="BL20" s="596"/>
      <c r="BM20" s="596"/>
      <c r="BN20" s="597"/>
      <c r="BO20" s="598">
        <v>6.5</v>
      </c>
      <c r="BP20" s="598"/>
      <c r="BQ20" s="598"/>
      <c r="BR20" s="598"/>
      <c r="BS20" s="599" t="s">
        <v>207</v>
      </c>
      <c r="BT20" s="599"/>
      <c r="BU20" s="599"/>
      <c r="BV20" s="599"/>
      <c r="BW20" s="599"/>
      <c r="BX20" s="599"/>
      <c r="BY20" s="599"/>
      <c r="BZ20" s="599"/>
      <c r="CA20" s="599"/>
      <c r="CB20" s="600"/>
      <c r="CD20" s="601" t="s">
        <v>197</v>
      </c>
      <c r="CE20" s="602"/>
      <c r="CF20" s="602"/>
      <c r="CG20" s="602"/>
      <c r="CH20" s="602"/>
      <c r="CI20" s="602"/>
      <c r="CJ20" s="602"/>
      <c r="CK20" s="602"/>
      <c r="CL20" s="602"/>
      <c r="CM20" s="602"/>
      <c r="CN20" s="602"/>
      <c r="CO20" s="602"/>
      <c r="CP20" s="602"/>
      <c r="CQ20" s="603"/>
      <c r="CR20" s="595">
        <v>45178076</v>
      </c>
      <c r="CS20" s="596"/>
      <c r="CT20" s="596"/>
      <c r="CU20" s="596"/>
      <c r="CV20" s="596"/>
      <c r="CW20" s="596"/>
      <c r="CX20" s="596"/>
      <c r="CY20" s="597"/>
      <c r="CZ20" s="598">
        <v>100</v>
      </c>
      <c r="DA20" s="598"/>
      <c r="DB20" s="598"/>
      <c r="DC20" s="598"/>
      <c r="DD20" s="608">
        <v>3690556</v>
      </c>
      <c r="DE20" s="596"/>
      <c r="DF20" s="596"/>
      <c r="DG20" s="596"/>
      <c r="DH20" s="596"/>
      <c r="DI20" s="596"/>
      <c r="DJ20" s="596"/>
      <c r="DK20" s="596"/>
      <c r="DL20" s="596"/>
      <c r="DM20" s="596"/>
      <c r="DN20" s="596"/>
      <c r="DO20" s="596"/>
      <c r="DP20" s="597"/>
      <c r="DQ20" s="608">
        <v>28630274</v>
      </c>
      <c r="DR20" s="596"/>
      <c r="DS20" s="596"/>
      <c r="DT20" s="596"/>
      <c r="DU20" s="596"/>
      <c r="DV20" s="596"/>
      <c r="DW20" s="596"/>
      <c r="DX20" s="596"/>
      <c r="DY20" s="596"/>
      <c r="DZ20" s="596"/>
      <c r="EA20" s="596"/>
      <c r="EB20" s="596"/>
      <c r="EC20" s="609"/>
    </row>
    <row r="21" spans="2:133" ht="11.25" customHeight="1" x14ac:dyDescent="0.15">
      <c r="B21" s="601" t="s">
        <v>520</v>
      </c>
      <c r="C21" s="602"/>
      <c r="D21" s="602"/>
      <c r="E21" s="602"/>
      <c r="F21" s="602"/>
      <c r="G21" s="602"/>
      <c r="H21" s="602"/>
      <c r="I21" s="602"/>
      <c r="J21" s="602"/>
      <c r="K21" s="602"/>
      <c r="L21" s="602"/>
      <c r="M21" s="602"/>
      <c r="N21" s="602"/>
      <c r="O21" s="602"/>
      <c r="P21" s="602"/>
      <c r="Q21" s="603"/>
      <c r="R21" s="595">
        <v>3131</v>
      </c>
      <c r="S21" s="596"/>
      <c r="T21" s="596"/>
      <c r="U21" s="596"/>
      <c r="V21" s="596"/>
      <c r="W21" s="596"/>
      <c r="X21" s="596"/>
      <c r="Y21" s="597"/>
      <c r="Z21" s="598">
        <v>0</v>
      </c>
      <c r="AA21" s="598"/>
      <c r="AB21" s="598"/>
      <c r="AC21" s="598"/>
      <c r="AD21" s="599">
        <v>3131</v>
      </c>
      <c r="AE21" s="599"/>
      <c r="AF21" s="599"/>
      <c r="AG21" s="599"/>
      <c r="AH21" s="599"/>
      <c r="AI21" s="599"/>
      <c r="AJ21" s="599"/>
      <c r="AK21" s="599"/>
      <c r="AL21" s="604">
        <v>0</v>
      </c>
      <c r="AM21" s="605"/>
      <c r="AN21" s="605"/>
      <c r="AO21" s="606"/>
      <c r="AP21" s="611" t="s">
        <v>521</v>
      </c>
      <c r="AQ21" s="612"/>
      <c r="AR21" s="612"/>
      <c r="AS21" s="612"/>
      <c r="AT21" s="612"/>
      <c r="AU21" s="612"/>
      <c r="AV21" s="612"/>
      <c r="AW21" s="612"/>
      <c r="AX21" s="612"/>
      <c r="AY21" s="612"/>
      <c r="AZ21" s="612"/>
      <c r="BA21" s="612"/>
      <c r="BB21" s="612"/>
      <c r="BC21" s="612"/>
      <c r="BD21" s="612"/>
      <c r="BE21" s="612"/>
      <c r="BF21" s="613"/>
      <c r="BG21" s="595" t="s">
        <v>207</v>
      </c>
      <c r="BH21" s="596"/>
      <c r="BI21" s="596"/>
      <c r="BJ21" s="596"/>
      <c r="BK21" s="596"/>
      <c r="BL21" s="596"/>
      <c r="BM21" s="596"/>
      <c r="BN21" s="597"/>
      <c r="BO21" s="598" t="s">
        <v>207</v>
      </c>
      <c r="BP21" s="598"/>
      <c r="BQ21" s="598"/>
      <c r="BR21" s="598"/>
      <c r="BS21" s="599" t="s">
        <v>207</v>
      </c>
      <c r="BT21" s="599"/>
      <c r="BU21" s="599"/>
      <c r="BV21" s="599"/>
      <c r="BW21" s="599"/>
      <c r="BX21" s="599"/>
      <c r="BY21" s="599"/>
      <c r="BZ21" s="599"/>
      <c r="CA21" s="599"/>
      <c r="CB21" s="600"/>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23" t="s">
        <v>153</v>
      </c>
      <c r="C22" s="624"/>
      <c r="D22" s="624"/>
      <c r="E22" s="624"/>
      <c r="F22" s="624"/>
      <c r="G22" s="624"/>
      <c r="H22" s="624"/>
      <c r="I22" s="624"/>
      <c r="J22" s="624"/>
      <c r="K22" s="624"/>
      <c r="L22" s="624"/>
      <c r="M22" s="624"/>
      <c r="N22" s="624"/>
      <c r="O22" s="624"/>
      <c r="P22" s="624"/>
      <c r="Q22" s="625"/>
      <c r="R22" s="595">
        <v>64342</v>
      </c>
      <c r="S22" s="596"/>
      <c r="T22" s="596"/>
      <c r="U22" s="596"/>
      <c r="V22" s="596"/>
      <c r="W22" s="596"/>
      <c r="X22" s="596"/>
      <c r="Y22" s="597"/>
      <c r="Z22" s="598">
        <v>0.1</v>
      </c>
      <c r="AA22" s="598"/>
      <c r="AB22" s="598"/>
      <c r="AC22" s="598"/>
      <c r="AD22" s="599">
        <v>57735</v>
      </c>
      <c r="AE22" s="599"/>
      <c r="AF22" s="599"/>
      <c r="AG22" s="599"/>
      <c r="AH22" s="599"/>
      <c r="AI22" s="599"/>
      <c r="AJ22" s="599"/>
      <c r="AK22" s="599"/>
      <c r="AL22" s="604">
        <v>0.20000000298023224</v>
      </c>
      <c r="AM22" s="605"/>
      <c r="AN22" s="605"/>
      <c r="AO22" s="606"/>
      <c r="AP22" s="611" t="s">
        <v>522</v>
      </c>
      <c r="AQ22" s="612"/>
      <c r="AR22" s="612"/>
      <c r="AS22" s="612"/>
      <c r="AT22" s="612"/>
      <c r="AU22" s="612"/>
      <c r="AV22" s="612"/>
      <c r="AW22" s="612"/>
      <c r="AX22" s="612"/>
      <c r="AY22" s="612"/>
      <c r="AZ22" s="612"/>
      <c r="BA22" s="612"/>
      <c r="BB22" s="612"/>
      <c r="BC22" s="612"/>
      <c r="BD22" s="612"/>
      <c r="BE22" s="612"/>
      <c r="BF22" s="613"/>
      <c r="BG22" s="595" t="s">
        <v>207</v>
      </c>
      <c r="BH22" s="596"/>
      <c r="BI22" s="596"/>
      <c r="BJ22" s="596"/>
      <c r="BK22" s="596"/>
      <c r="BL22" s="596"/>
      <c r="BM22" s="596"/>
      <c r="BN22" s="597"/>
      <c r="BO22" s="598" t="s">
        <v>207</v>
      </c>
      <c r="BP22" s="598"/>
      <c r="BQ22" s="598"/>
      <c r="BR22" s="598"/>
      <c r="BS22" s="599" t="s">
        <v>207</v>
      </c>
      <c r="BT22" s="599"/>
      <c r="BU22" s="599"/>
      <c r="BV22" s="599"/>
      <c r="BW22" s="599"/>
      <c r="BX22" s="599"/>
      <c r="BY22" s="599"/>
      <c r="BZ22" s="599"/>
      <c r="CA22" s="599"/>
      <c r="CB22" s="600"/>
      <c r="CD22" s="368" t="s">
        <v>523</v>
      </c>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411"/>
    </row>
    <row r="23" spans="2:133" ht="11.25" customHeight="1" x14ac:dyDescent="0.15">
      <c r="B23" s="601" t="s">
        <v>336</v>
      </c>
      <c r="C23" s="602"/>
      <c r="D23" s="602"/>
      <c r="E23" s="602"/>
      <c r="F23" s="602"/>
      <c r="G23" s="602"/>
      <c r="H23" s="602"/>
      <c r="I23" s="602"/>
      <c r="J23" s="602"/>
      <c r="K23" s="602"/>
      <c r="L23" s="602"/>
      <c r="M23" s="602"/>
      <c r="N23" s="602"/>
      <c r="O23" s="602"/>
      <c r="P23" s="602"/>
      <c r="Q23" s="603"/>
      <c r="R23" s="595">
        <v>8462341</v>
      </c>
      <c r="S23" s="596"/>
      <c r="T23" s="596"/>
      <c r="U23" s="596"/>
      <c r="V23" s="596"/>
      <c r="W23" s="596"/>
      <c r="X23" s="596"/>
      <c r="Y23" s="597"/>
      <c r="Z23" s="598">
        <v>18.100000000000001</v>
      </c>
      <c r="AA23" s="598"/>
      <c r="AB23" s="598"/>
      <c r="AC23" s="598"/>
      <c r="AD23" s="599">
        <v>8081008</v>
      </c>
      <c r="AE23" s="599"/>
      <c r="AF23" s="599"/>
      <c r="AG23" s="599"/>
      <c r="AH23" s="599"/>
      <c r="AI23" s="599"/>
      <c r="AJ23" s="599"/>
      <c r="AK23" s="599"/>
      <c r="AL23" s="604">
        <v>33.4</v>
      </c>
      <c r="AM23" s="605"/>
      <c r="AN23" s="605"/>
      <c r="AO23" s="606"/>
      <c r="AP23" s="611" t="s">
        <v>65</v>
      </c>
      <c r="AQ23" s="612"/>
      <c r="AR23" s="612"/>
      <c r="AS23" s="612"/>
      <c r="AT23" s="612"/>
      <c r="AU23" s="612"/>
      <c r="AV23" s="612"/>
      <c r="AW23" s="612"/>
      <c r="AX23" s="612"/>
      <c r="AY23" s="612"/>
      <c r="AZ23" s="612"/>
      <c r="BA23" s="612"/>
      <c r="BB23" s="612"/>
      <c r="BC23" s="612"/>
      <c r="BD23" s="612"/>
      <c r="BE23" s="612"/>
      <c r="BF23" s="613"/>
      <c r="BG23" s="595">
        <v>889448</v>
      </c>
      <c r="BH23" s="596"/>
      <c r="BI23" s="596"/>
      <c r="BJ23" s="596"/>
      <c r="BK23" s="596"/>
      <c r="BL23" s="596"/>
      <c r="BM23" s="596"/>
      <c r="BN23" s="597"/>
      <c r="BO23" s="598">
        <v>6.5</v>
      </c>
      <c r="BP23" s="598"/>
      <c r="BQ23" s="598"/>
      <c r="BR23" s="598"/>
      <c r="BS23" s="599" t="s">
        <v>207</v>
      </c>
      <c r="BT23" s="599"/>
      <c r="BU23" s="599"/>
      <c r="BV23" s="599"/>
      <c r="BW23" s="599"/>
      <c r="BX23" s="599"/>
      <c r="BY23" s="599"/>
      <c r="BZ23" s="599"/>
      <c r="CA23" s="599"/>
      <c r="CB23" s="600"/>
      <c r="CD23" s="368" t="s">
        <v>313</v>
      </c>
      <c r="CE23" s="369"/>
      <c r="CF23" s="369"/>
      <c r="CG23" s="369"/>
      <c r="CH23" s="369"/>
      <c r="CI23" s="369"/>
      <c r="CJ23" s="369"/>
      <c r="CK23" s="369"/>
      <c r="CL23" s="369"/>
      <c r="CM23" s="369"/>
      <c r="CN23" s="369"/>
      <c r="CO23" s="369"/>
      <c r="CP23" s="369"/>
      <c r="CQ23" s="411"/>
      <c r="CR23" s="368" t="s">
        <v>288</v>
      </c>
      <c r="CS23" s="369"/>
      <c r="CT23" s="369"/>
      <c r="CU23" s="369"/>
      <c r="CV23" s="369"/>
      <c r="CW23" s="369"/>
      <c r="CX23" s="369"/>
      <c r="CY23" s="411"/>
      <c r="CZ23" s="368" t="s">
        <v>359</v>
      </c>
      <c r="DA23" s="369"/>
      <c r="DB23" s="369"/>
      <c r="DC23" s="411"/>
      <c r="DD23" s="368" t="s">
        <v>301</v>
      </c>
      <c r="DE23" s="369"/>
      <c r="DF23" s="369"/>
      <c r="DG23" s="369"/>
      <c r="DH23" s="369"/>
      <c r="DI23" s="369"/>
      <c r="DJ23" s="369"/>
      <c r="DK23" s="411"/>
      <c r="DL23" s="626" t="s">
        <v>361</v>
      </c>
      <c r="DM23" s="627"/>
      <c r="DN23" s="627"/>
      <c r="DO23" s="627"/>
      <c r="DP23" s="627"/>
      <c r="DQ23" s="627"/>
      <c r="DR23" s="627"/>
      <c r="DS23" s="627"/>
      <c r="DT23" s="627"/>
      <c r="DU23" s="627"/>
      <c r="DV23" s="628"/>
      <c r="DW23" s="368" t="s">
        <v>524</v>
      </c>
      <c r="DX23" s="369"/>
      <c r="DY23" s="369"/>
      <c r="DZ23" s="369"/>
      <c r="EA23" s="369"/>
      <c r="EB23" s="369"/>
      <c r="EC23" s="411"/>
    </row>
    <row r="24" spans="2:133" ht="11.25" customHeight="1" x14ac:dyDescent="0.15">
      <c r="B24" s="601" t="s">
        <v>297</v>
      </c>
      <c r="C24" s="602"/>
      <c r="D24" s="602"/>
      <c r="E24" s="602"/>
      <c r="F24" s="602"/>
      <c r="G24" s="602"/>
      <c r="H24" s="602"/>
      <c r="I24" s="602"/>
      <c r="J24" s="602"/>
      <c r="K24" s="602"/>
      <c r="L24" s="602"/>
      <c r="M24" s="602"/>
      <c r="N24" s="602"/>
      <c r="O24" s="602"/>
      <c r="P24" s="602"/>
      <c r="Q24" s="603"/>
      <c r="R24" s="595">
        <v>8081008</v>
      </c>
      <c r="S24" s="596"/>
      <c r="T24" s="596"/>
      <c r="U24" s="596"/>
      <c r="V24" s="596"/>
      <c r="W24" s="596"/>
      <c r="X24" s="596"/>
      <c r="Y24" s="597"/>
      <c r="Z24" s="598">
        <v>17.3</v>
      </c>
      <c r="AA24" s="598"/>
      <c r="AB24" s="598"/>
      <c r="AC24" s="598"/>
      <c r="AD24" s="599">
        <v>8081008</v>
      </c>
      <c r="AE24" s="599"/>
      <c r="AF24" s="599"/>
      <c r="AG24" s="599"/>
      <c r="AH24" s="599"/>
      <c r="AI24" s="599"/>
      <c r="AJ24" s="599"/>
      <c r="AK24" s="599"/>
      <c r="AL24" s="604">
        <v>33.4</v>
      </c>
      <c r="AM24" s="605"/>
      <c r="AN24" s="605"/>
      <c r="AO24" s="606"/>
      <c r="AP24" s="611" t="s">
        <v>525</v>
      </c>
      <c r="AQ24" s="612"/>
      <c r="AR24" s="612"/>
      <c r="AS24" s="612"/>
      <c r="AT24" s="612"/>
      <c r="AU24" s="612"/>
      <c r="AV24" s="612"/>
      <c r="AW24" s="612"/>
      <c r="AX24" s="612"/>
      <c r="AY24" s="612"/>
      <c r="AZ24" s="612"/>
      <c r="BA24" s="612"/>
      <c r="BB24" s="612"/>
      <c r="BC24" s="612"/>
      <c r="BD24" s="612"/>
      <c r="BE24" s="612"/>
      <c r="BF24" s="613"/>
      <c r="BG24" s="595" t="s">
        <v>207</v>
      </c>
      <c r="BH24" s="596"/>
      <c r="BI24" s="596"/>
      <c r="BJ24" s="596"/>
      <c r="BK24" s="596"/>
      <c r="BL24" s="596"/>
      <c r="BM24" s="596"/>
      <c r="BN24" s="597"/>
      <c r="BO24" s="598" t="s">
        <v>207</v>
      </c>
      <c r="BP24" s="598"/>
      <c r="BQ24" s="598"/>
      <c r="BR24" s="598"/>
      <c r="BS24" s="599" t="s">
        <v>207</v>
      </c>
      <c r="BT24" s="599"/>
      <c r="BU24" s="599"/>
      <c r="BV24" s="599"/>
      <c r="BW24" s="599"/>
      <c r="BX24" s="599"/>
      <c r="BY24" s="599"/>
      <c r="BZ24" s="599"/>
      <c r="CA24" s="599"/>
      <c r="CB24" s="600"/>
      <c r="CD24" s="584" t="s">
        <v>363</v>
      </c>
      <c r="CE24" s="585"/>
      <c r="CF24" s="585"/>
      <c r="CG24" s="585"/>
      <c r="CH24" s="585"/>
      <c r="CI24" s="585"/>
      <c r="CJ24" s="585"/>
      <c r="CK24" s="585"/>
      <c r="CL24" s="585"/>
      <c r="CM24" s="585"/>
      <c r="CN24" s="585"/>
      <c r="CO24" s="585"/>
      <c r="CP24" s="585"/>
      <c r="CQ24" s="586"/>
      <c r="CR24" s="587">
        <v>23866113</v>
      </c>
      <c r="CS24" s="588"/>
      <c r="CT24" s="588"/>
      <c r="CU24" s="588"/>
      <c r="CV24" s="588"/>
      <c r="CW24" s="588"/>
      <c r="CX24" s="588"/>
      <c r="CY24" s="589"/>
      <c r="CZ24" s="592">
        <v>52.8</v>
      </c>
      <c r="DA24" s="593"/>
      <c r="DB24" s="593"/>
      <c r="DC24" s="607"/>
      <c r="DD24" s="629">
        <v>14231077</v>
      </c>
      <c r="DE24" s="588"/>
      <c r="DF24" s="588"/>
      <c r="DG24" s="588"/>
      <c r="DH24" s="588"/>
      <c r="DI24" s="588"/>
      <c r="DJ24" s="588"/>
      <c r="DK24" s="589"/>
      <c r="DL24" s="629">
        <v>14116158</v>
      </c>
      <c r="DM24" s="588"/>
      <c r="DN24" s="588"/>
      <c r="DO24" s="588"/>
      <c r="DP24" s="588"/>
      <c r="DQ24" s="588"/>
      <c r="DR24" s="588"/>
      <c r="DS24" s="588"/>
      <c r="DT24" s="588"/>
      <c r="DU24" s="588"/>
      <c r="DV24" s="589"/>
      <c r="DW24" s="592">
        <v>54</v>
      </c>
      <c r="DX24" s="593"/>
      <c r="DY24" s="593"/>
      <c r="DZ24" s="593"/>
      <c r="EA24" s="593"/>
      <c r="EB24" s="593"/>
      <c r="EC24" s="594"/>
    </row>
    <row r="25" spans="2:133" ht="11.25" customHeight="1" x14ac:dyDescent="0.15">
      <c r="B25" s="601" t="s">
        <v>294</v>
      </c>
      <c r="C25" s="602"/>
      <c r="D25" s="602"/>
      <c r="E25" s="602"/>
      <c r="F25" s="602"/>
      <c r="G25" s="602"/>
      <c r="H25" s="602"/>
      <c r="I25" s="602"/>
      <c r="J25" s="602"/>
      <c r="K25" s="602"/>
      <c r="L25" s="602"/>
      <c r="M25" s="602"/>
      <c r="N25" s="602"/>
      <c r="O25" s="602"/>
      <c r="P25" s="602"/>
      <c r="Q25" s="603"/>
      <c r="R25" s="595">
        <v>378625</v>
      </c>
      <c r="S25" s="596"/>
      <c r="T25" s="596"/>
      <c r="U25" s="596"/>
      <c r="V25" s="596"/>
      <c r="W25" s="596"/>
      <c r="X25" s="596"/>
      <c r="Y25" s="597"/>
      <c r="Z25" s="598">
        <v>0.8</v>
      </c>
      <c r="AA25" s="598"/>
      <c r="AB25" s="598"/>
      <c r="AC25" s="598"/>
      <c r="AD25" s="599" t="s">
        <v>207</v>
      </c>
      <c r="AE25" s="599"/>
      <c r="AF25" s="599"/>
      <c r="AG25" s="599"/>
      <c r="AH25" s="599"/>
      <c r="AI25" s="599"/>
      <c r="AJ25" s="599"/>
      <c r="AK25" s="599"/>
      <c r="AL25" s="604" t="s">
        <v>207</v>
      </c>
      <c r="AM25" s="605"/>
      <c r="AN25" s="605"/>
      <c r="AO25" s="606"/>
      <c r="AP25" s="611" t="s">
        <v>273</v>
      </c>
      <c r="AQ25" s="612"/>
      <c r="AR25" s="612"/>
      <c r="AS25" s="612"/>
      <c r="AT25" s="612"/>
      <c r="AU25" s="612"/>
      <c r="AV25" s="612"/>
      <c r="AW25" s="612"/>
      <c r="AX25" s="612"/>
      <c r="AY25" s="612"/>
      <c r="AZ25" s="612"/>
      <c r="BA25" s="612"/>
      <c r="BB25" s="612"/>
      <c r="BC25" s="612"/>
      <c r="BD25" s="612"/>
      <c r="BE25" s="612"/>
      <c r="BF25" s="613"/>
      <c r="BG25" s="595" t="s">
        <v>207</v>
      </c>
      <c r="BH25" s="596"/>
      <c r="BI25" s="596"/>
      <c r="BJ25" s="596"/>
      <c r="BK25" s="596"/>
      <c r="BL25" s="596"/>
      <c r="BM25" s="596"/>
      <c r="BN25" s="597"/>
      <c r="BO25" s="598" t="s">
        <v>207</v>
      </c>
      <c r="BP25" s="598"/>
      <c r="BQ25" s="598"/>
      <c r="BR25" s="598"/>
      <c r="BS25" s="599" t="s">
        <v>207</v>
      </c>
      <c r="BT25" s="599"/>
      <c r="BU25" s="599"/>
      <c r="BV25" s="599"/>
      <c r="BW25" s="599"/>
      <c r="BX25" s="599"/>
      <c r="BY25" s="599"/>
      <c r="BZ25" s="599"/>
      <c r="CA25" s="599"/>
      <c r="CB25" s="600"/>
      <c r="CD25" s="601" t="s">
        <v>205</v>
      </c>
      <c r="CE25" s="602"/>
      <c r="CF25" s="602"/>
      <c r="CG25" s="602"/>
      <c r="CH25" s="602"/>
      <c r="CI25" s="602"/>
      <c r="CJ25" s="602"/>
      <c r="CK25" s="602"/>
      <c r="CL25" s="602"/>
      <c r="CM25" s="602"/>
      <c r="CN25" s="602"/>
      <c r="CO25" s="602"/>
      <c r="CP25" s="602"/>
      <c r="CQ25" s="603"/>
      <c r="CR25" s="595">
        <v>7333602</v>
      </c>
      <c r="CS25" s="630"/>
      <c r="CT25" s="630"/>
      <c r="CU25" s="630"/>
      <c r="CV25" s="630"/>
      <c r="CW25" s="630"/>
      <c r="CX25" s="630"/>
      <c r="CY25" s="631"/>
      <c r="CZ25" s="604">
        <v>16.2</v>
      </c>
      <c r="DA25" s="632"/>
      <c r="DB25" s="632"/>
      <c r="DC25" s="633"/>
      <c r="DD25" s="608">
        <v>6751324</v>
      </c>
      <c r="DE25" s="630"/>
      <c r="DF25" s="630"/>
      <c r="DG25" s="630"/>
      <c r="DH25" s="630"/>
      <c r="DI25" s="630"/>
      <c r="DJ25" s="630"/>
      <c r="DK25" s="631"/>
      <c r="DL25" s="608">
        <v>6705136</v>
      </c>
      <c r="DM25" s="630"/>
      <c r="DN25" s="630"/>
      <c r="DO25" s="630"/>
      <c r="DP25" s="630"/>
      <c r="DQ25" s="630"/>
      <c r="DR25" s="630"/>
      <c r="DS25" s="630"/>
      <c r="DT25" s="630"/>
      <c r="DU25" s="630"/>
      <c r="DV25" s="631"/>
      <c r="DW25" s="604">
        <v>25.7</v>
      </c>
      <c r="DX25" s="632"/>
      <c r="DY25" s="632"/>
      <c r="DZ25" s="632"/>
      <c r="EA25" s="632"/>
      <c r="EB25" s="632"/>
      <c r="EC25" s="634"/>
    </row>
    <row r="26" spans="2:133" ht="11.25" customHeight="1" x14ac:dyDescent="0.15">
      <c r="B26" s="601" t="s">
        <v>526</v>
      </c>
      <c r="C26" s="602"/>
      <c r="D26" s="602"/>
      <c r="E26" s="602"/>
      <c r="F26" s="602"/>
      <c r="G26" s="602"/>
      <c r="H26" s="602"/>
      <c r="I26" s="602"/>
      <c r="J26" s="602"/>
      <c r="K26" s="602"/>
      <c r="L26" s="602"/>
      <c r="M26" s="602"/>
      <c r="N26" s="602"/>
      <c r="O26" s="602"/>
      <c r="P26" s="602"/>
      <c r="Q26" s="603"/>
      <c r="R26" s="595">
        <v>2708</v>
      </c>
      <c r="S26" s="596"/>
      <c r="T26" s="596"/>
      <c r="U26" s="596"/>
      <c r="V26" s="596"/>
      <c r="W26" s="596"/>
      <c r="X26" s="596"/>
      <c r="Y26" s="597"/>
      <c r="Z26" s="598">
        <v>0</v>
      </c>
      <c r="AA26" s="598"/>
      <c r="AB26" s="598"/>
      <c r="AC26" s="598"/>
      <c r="AD26" s="599" t="s">
        <v>207</v>
      </c>
      <c r="AE26" s="599"/>
      <c r="AF26" s="599"/>
      <c r="AG26" s="599"/>
      <c r="AH26" s="599"/>
      <c r="AI26" s="599"/>
      <c r="AJ26" s="599"/>
      <c r="AK26" s="599"/>
      <c r="AL26" s="604" t="s">
        <v>207</v>
      </c>
      <c r="AM26" s="605"/>
      <c r="AN26" s="605"/>
      <c r="AO26" s="606"/>
      <c r="AP26" s="611" t="s">
        <v>365</v>
      </c>
      <c r="AQ26" s="635"/>
      <c r="AR26" s="635"/>
      <c r="AS26" s="635"/>
      <c r="AT26" s="635"/>
      <c r="AU26" s="635"/>
      <c r="AV26" s="635"/>
      <c r="AW26" s="635"/>
      <c r="AX26" s="635"/>
      <c r="AY26" s="635"/>
      <c r="AZ26" s="635"/>
      <c r="BA26" s="635"/>
      <c r="BB26" s="635"/>
      <c r="BC26" s="635"/>
      <c r="BD26" s="635"/>
      <c r="BE26" s="635"/>
      <c r="BF26" s="613"/>
      <c r="BG26" s="595" t="s">
        <v>207</v>
      </c>
      <c r="BH26" s="596"/>
      <c r="BI26" s="596"/>
      <c r="BJ26" s="596"/>
      <c r="BK26" s="596"/>
      <c r="BL26" s="596"/>
      <c r="BM26" s="596"/>
      <c r="BN26" s="597"/>
      <c r="BO26" s="598" t="s">
        <v>207</v>
      </c>
      <c r="BP26" s="598"/>
      <c r="BQ26" s="598"/>
      <c r="BR26" s="598"/>
      <c r="BS26" s="599" t="s">
        <v>207</v>
      </c>
      <c r="BT26" s="599"/>
      <c r="BU26" s="599"/>
      <c r="BV26" s="599"/>
      <c r="BW26" s="599"/>
      <c r="BX26" s="599"/>
      <c r="BY26" s="599"/>
      <c r="BZ26" s="599"/>
      <c r="CA26" s="599"/>
      <c r="CB26" s="600"/>
      <c r="CD26" s="601" t="s">
        <v>130</v>
      </c>
      <c r="CE26" s="602"/>
      <c r="CF26" s="602"/>
      <c r="CG26" s="602"/>
      <c r="CH26" s="602"/>
      <c r="CI26" s="602"/>
      <c r="CJ26" s="602"/>
      <c r="CK26" s="602"/>
      <c r="CL26" s="602"/>
      <c r="CM26" s="602"/>
      <c r="CN26" s="602"/>
      <c r="CO26" s="602"/>
      <c r="CP26" s="602"/>
      <c r="CQ26" s="603"/>
      <c r="CR26" s="595">
        <v>4726530</v>
      </c>
      <c r="CS26" s="596"/>
      <c r="CT26" s="596"/>
      <c r="CU26" s="596"/>
      <c r="CV26" s="596"/>
      <c r="CW26" s="596"/>
      <c r="CX26" s="596"/>
      <c r="CY26" s="597"/>
      <c r="CZ26" s="604">
        <v>10.5</v>
      </c>
      <c r="DA26" s="632"/>
      <c r="DB26" s="632"/>
      <c r="DC26" s="633"/>
      <c r="DD26" s="608">
        <v>4328424</v>
      </c>
      <c r="DE26" s="596"/>
      <c r="DF26" s="596"/>
      <c r="DG26" s="596"/>
      <c r="DH26" s="596"/>
      <c r="DI26" s="596"/>
      <c r="DJ26" s="596"/>
      <c r="DK26" s="597"/>
      <c r="DL26" s="608" t="s">
        <v>207</v>
      </c>
      <c r="DM26" s="596"/>
      <c r="DN26" s="596"/>
      <c r="DO26" s="596"/>
      <c r="DP26" s="596"/>
      <c r="DQ26" s="596"/>
      <c r="DR26" s="596"/>
      <c r="DS26" s="596"/>
      <c r="DT26" s="596"/>
      <c r="DU26" s="596"/>
      <c r="DV26" s="597"/>
      <c r="DW26" s="604" t="s">
        <v>207</v>
      </c>
      <c r="DX26" s="632"/>
      <c r="DY26" s="632"/>
      <c r="DZ26" s="632"/>
      <c r="EA26" s="632"/>
      <c r="EB26" s="632"/>
      <c r="EC26" s="634"/>
    </row>
    <row r="27" spans="2:133" ht="11.25" customHeight="1" x14ac:dyDescent="0.15">
      <c r="B27" s="601" t="s">
        <v>89</v>
      </c>
      <c r="C27" s="602"/>
      <c r="D27" s="602"/>
      <c r="E27" s="602"/>
      <c r="F27" s="602"/>
      <c r="G27" s="602"/>
      <c r="H27" s="602"/>
      <c r="I27" s="602"/>
      <c r="J27" s="602"/>
      <c r="K27" s="602"/>
      <c r="L27" s="602"/>
      <c r="M27" s="602"/>
      <c r="N27" s="602"/>
      <c r="O27" s="602"/>
      <c r="P27" s="602"/>
      <c r="Q27" s="603"/>
      <c r="R27" s="595">
        <v>25299026</v>
      </c>
      <c r="S27" s="596"/>
      <c r="T27" s="596"/>
      <c r="U27" s="596"/>
      <c r="V27" s="596"/>
      <c r="W27" s="596"/>
      <c r="X27" s="596"/>
      <c r="Y27" s="597"/>
      <c r="Z27" s="598">
        <v>54</v>
      </c>
      <c r="AA27" s="598"/>
      <c r="AB27" s="598"/>
      <c r="AC27" s="598"/>
      <c r="AD27" s="599">
        <v>24021638</v>
      </c>
      <c r="AE27" s="599"/>
      <c r="AF27" s="599"/>
      <c r="AG27" s="599"/>
      <c r="AH27" s="599"/>
      <c r="AI27" s="599"/>
      <c r="AJ27" s="599"/>
      <c r="AK27" s="599"/>
      <c r="AL27" s="604">
        <v>99.300003051757813</v>
      </c>
      <c r="AM27" s="605"/>
      <c r="AN27" s="605"/>
      <c r="AO27" s="606"/>
      <c r="AP27" s="601" t="s">
        <v>367</v>
      </c>
      <c r="AQ27" s="602"/>
      <c r="AR27" s="602"/>
      <c r="AS27" s="602"/>
      <c r="AT27" s="602"/>
      <c r="AU27" s="602"/>
      <c r="AV27" s="602"/>
      <c r="AW27" s="602"/>
      <c r="AX27" s="602"/>
      <c r="AY27" s="602"/>
      <c r="AZ27" s="602"/>
      <c r="BA27" s="602"/>
      <c r="BB27" s="602"/>
      <c r="BC27" s="602"/>
      <c r="BD27" s="602"/>
      <c r="BE27" s="602"/>
      <c r="BF27" s="603"/>
      <c r="BG27" s="595">
        <v>13625385</v>
      </c>
      <c r="BH27" s="596"/>
      <c r="BI27" s="596"/>
      <c r="BJ27" s="596"/>
      <c r="BK27" s="596"/>
      <c r="BL27" s="596"/>
      <c r="BM27" s="596"/>
      <c r="BN27" s="597"/>
      <c r="BO27" s="598">
        <v>100</v>
      </c>
      <c r="BP27" s="598"/>
      <c r="BQ27" s="598"/>
      <c r="BR27" s="598"/>
      <c r="BS27" s="599">
        <v>213956</v>
      </c>
      <c r="BT27" s="599"/>
      <c r="BU27" s="599"/>
      <c r="BV27" s="599"/>
      <c r="BW27" s="599"/>
      <c r="BX27" s="599"/>
      <c r="BY27" s="599"/>
      <c r="BZ27" s="599"/>
      <c r="CA27" s="599"/>
      <c r="CB27" s="600"/>
      <c r="CD27" s="601" t="s">
        <v>229</v>
      </c>
      <c r="CE27" s="602"/>
      <c r="CF27" s="602"/>
      <c r="CG27" s="602"/>
      <c r="CH27" s="602"/>
      <c r="CI27" s="602"/>
      <c r="CJ27" s="602"/>
      <c r="CK27" s="602"/>
      <c r="CL27" s="602"/>
      <c r="CM27" s="602"/>
      <c r="CN27" s="602"/>
      <c r="CO27" s="602"/>
      <c r="CP27" s="602"/>
      <c r="CQ27" s="603"/>
      <c r="CR27" s="595">
        <v>11884909</v>
      </c>
      <c r="CS27" s="630"/>
      <c r="CT27" s="630"/>
      <c r="CU27" s="630"/>
      <c r="CV27" s="630"/>
      <c r="CW27" s="630"/>
      <c r="CX27" s="630"/>
      <c r="CY27" s="631"/>
      <c r="CZ27" s="604">
        <v>26.3</v>
      </c>
      <c r="DA27" s="632"/>
      <c r="DB27" s="632"/>
      <c r="DC27" s="633"/>
      <c r="DD27" s="608">
        <v>2898755</v>
      </c>
      <c r="DE27" s="630"/>
      <c r="DF27" s="630"/>
      <c r="DG27" s="630"/>
      <c r="DH27" s="630"/>
      <c r="DI27" s="630"/>
      <c r="DJ27" s="630"/>
      <c r="DK27" s="631"/>
      <c r="DL27" s="608">
        <v>2830024</v>
      </c>
      <c r="DM27" s="630"/>
      <c r="DN27" s="630"/>
      <c r="DO27" s="630"/>
      <c r="DP27" s="630"/>
      <c r="DQ27" s="630"/>
      <c r="DR27" s="630"/>
      <c r="DS27" s="630"/>
      <c r="DT27" s="630"/>
      <c r="DU27" s="630"/>
      <c r="DV27" s="631"/>
      <c r="DW27" s="604">
        <v>10.8</v>
      </c>
      <c r="DX27" s="632"/>
      <c r="DY27" s="632"/>
      <c r="DZ27" s="632"/>
      <c r="EA27" s="632"/>
      <c r="EB27" s="632"/>
      <c r="EC27" s="634"/>
    </row>
    <row r="28" spans="2:133" ht="11.25" customHeight="1" x14ac:dyDescent="0.15">
      <c r="B28" s="601" t="s">
        <v>370</v>
      </c>
      <c r="C28" s="602"/>
      <c r="D28" s="602"/>
      <c r="E28" s="602"/>
      <c r="F28" s="602"/>
      <c r="G28" s="602"/>
      <c r="H28" s="602"/>
      <c r="I28" s="602"/>
      <c r="J28" s="602"/>
      <c r="K28" s="602"/>
      <c r="L28" s="602"/>
      <c r="M28" s="602"/>
      <c r="N28" s="602"/>
      <c r="O28" s="602"/>
      <c r="P28" s="602"/>
      <c r="Q28" s="603"/>
      <c r="R28" s="595">
        <v>13326</v>
      </c>
      <c r="S28" s="596"/>
      <c r="T28" s="596"/>
      <c r="U28" s="596"/>
      <c r="V28" s="596"/>
      <c r="W28" s="596"/>
      <c r="X28" s="596"/>
      <c r="Y28" s="597"/>
      <c r="Z28" s="598">
        <v>0</v>
      </c>
      <c r="AA28" s="598"/>
      <c r="AB28" s="598"/>
      <c r="AC28" s="598"/>
      <c r="AD28" s="599">
        <v>13326</v>
      </c>
      <c r="AE28" s="599"/>
      <c r="AF28" s="599"/>
      <c r="AG28" s="599"/>
      <c r="AH28" s="599"/>
      <c r="AI28" s="599"/>
      <c r="AJ28" s="599"/>
      <c r="AK28" s="599"/>
      <c r="AL28" s="604">
        <v>0.1</v>
      </c>
      <c r="AM28" s="605"/>
      <c r="AN28" s="605"/>
      <c r="AO28" s="606"/>
      <c r="AP28" s="601"/>
      <c r="AQ28" s="602"/>
      <c r="AR28" s="602"/>
      <c r="AS28" s="602"/>
      <c r="AT28" s="602"/>
      <c r="AU28" s="602"/>
      <c r="AV28" s="602"/>
      <c r="AW28" s="602"/>
      <c r="AX28" s="602"/>
      <c r="AY28" s="602"/>
      <c r="AZ28" s="602"/>
      <c r="BA28" s="602"/>
      <c r="BB28" s="602"/>
      <c r="BC28" s="602"/>
      <c r="BD28" s="602"/>
      <c r="BE28" s="602"/>
      <c r="BF28" s="603"/>
      <c r="BG28" s="595"/>
      <c r="BH28" s="596"/>
      <c r="BI28" s="596"/>
      <c r="BJ28" s="596"/>
      <c r="BK28" s="596"/>
      <c r="BL28" s="596"/>
      <c r="BM28" s="596"/>
      <c r="BN28" s="597"/>
      <c r="BO28" s="598"/>
      <c r="BP28" s="598"/>
      <c r="BQ28" s="598"/>
      <c r="BR28" s="598"/>
      <c r="BS28" s="608"/>
      <c r="BT28" s="596"/>
      <c r="BU28" s="596"/>
      <c r="BV28" s="596"/>
      <c r="BW28" s="596"/>
      <c r="BX28" s="596"/>
      <c r="BY28" s="596"/>
      <c r="BZ28" s="596"/>
      <c r="CA28" s="596"/>
      <c r="CB28" s="609"/>
      <c r="CD28" s="601" t="s">
        <v>364</v>
      </c>
      <c r="CE28" s="602"/>
      <c r="CF28" s="602"/>
      <c r="CG28" s="602"/>
      <c r="CH28" s="602"/>
      <c r="CI28" s="602"/>
      <c r="CJ28" s="602"/>
      <c r="CK28" s="602"/>
      <c r="CL28" s="602"/>
      <c r="CM28" s="602"/>
      <c r="CN28" s="602"/>
      <c r="CO28" s="602"/>
      <c r="CP28" s="602"/>
      <c r="CQ28" s="603"/>
      <c r="CR28" s="595">
        <v>4647602</v>
      </c>
      <c r="CS28" s="596"/>
      <c r="CT28" s="596"/>
      <c r="CU28" s="596"/>
      <c r="CV28" s="596"/>
      <c r="CW28" s="596"/>
      <c r="CX28" s="596"/>
      <c r="CY28" s="597"/>
      <c r="CZ28" s="604">
        <v>10.3</v>
      </c>
      <c r="DA28" s="632"/>
      <c r="DB28" s="632"/>
      <c r="DC28" s="633"/>
      <c r="DD28" s="608">
        <v>4580998</v>
      </c>
      <c r="DE28" s="596"/>
      <c r="DF28" s="596"/>
      <c r="DG28" s="596"/>
      <c r="DH28" s="596"/>
      <c r="DI28" s="596"/>
      <c r="DJ28" s="596"/>
      <c r="DK28" s="597"/>
      <c r="DL28" s="608">
        <v>4580998</v>
      </c>
      <c r="DM28" s="596"/>
      <c r="DN28" s="596"/>
      <c r="DO28" s="596"/>
      <c r="DP28" s="596"/>
      <c r="DQ28" s="596"/>
      <c r="DR28" s="596"/>
      <c r="DS28" s="596"/>
      <c r="DT28" s="596"/>
      <c r="DU28" s="596"/>
      <c r="DV28" s="597"/>
      <c r="DW28" s="604">
        <v>17.5</v>
      </c>
      <c r="DX28" s="632"/>
      <c r="DY28" s="632"/>
      <c r="DZ28" s="632"/>
      <c r="EA28" s="632"/>
      <c r="EB28" s="632"/>
      <c r="EC28" s="634"/>
    </row>
    <row r="29" spans="2:133" ht="11.25" customHeight="1" x14ac:dyDescent="0.15">
      <c r="B29" s="601" t="s">
        <v>162</v>
      </c>
      <c r="C29" s="602"/>
      <c r="D29" s="602"/>
      <c r="E29" s="602"/>
      <c r="F29" s="602"/>
      <c r="G29" s="602"/>
      <c r="H29" s="602"/>
      <c r="I29" s="602"/>
      <c r="J29" s="602"/>
      <c r="K29" s="602"/>
      <c r="L29" s="602"/>
      <c r="M29" s="602"/>
      <c r="N29" s="602"/>
      <c r="O29" s="602"/>
      <c r="P29" s="602"/>
      <c r="Q29" s="603"/>
      <c r="R29" s="595">
        <v>154041</v>
      </c>
      <c r="S29" s="596"/>
      <c r="T29" s="596"/>
      <c r="U29" s="596"/>
      <c r="V29" s="596"/>
      <c r="W29" s="596"/>
      <c r="X29" s="596"/>
      <c r="Y29" s="597"/>
      <c r="Z29" s="598">
        <v>0.3</v>
      </c>
      <c r="AA29" s="598"/>
      <c r="AB29" s="598"/>
      <c r="AC29" s="598"/>
      <c r="AD29" s="599" t="s">
        <v>207</v>
      </c>
      <c r="AE29" s="599"/>
      <c r="AF29" s="599"/>
      <c r="AG29" s="599"/>
      <c r="AH29" s="599"/>
      <c r="AI29" s="599"/>
      <c r="AJ29" s="599"/>
      <c r="AK29" s="599"/>
      <c r="AL29" s="604" t="s">
        <v>207</v>
      </c>
      <c r="AM29" s="605"/>
      <c r="AN29" s="605"/>
      <c r="AO29" s="606"/>
      <c r="AP29" s="614"/>
      <c r="AQ29" s="615"/>
      <c r="AR29" s="615"/>
      <c r="AS29" s="615"/>
      <c r="AT29" s="615"/>
      <c r="AU29" s="615"/>
      <c r="AV29" s="615"/>
      <c r="AW29" s="615"/>
      <c r="AX29" s="615"/>
      <c r="AY29" s="615"/>
      <c r="AZ29" s="615"/>
      <c r="BA29" s="615"/>
      <c r="BB29" s="615"/>
      <c r="BC29" s="615"/>
      <c r="BD29" s="615"/>
      <c r="BE29" s="615"/>
      <c r="BF29" s="616"/>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0"/>
      <c r="CD29" s="575" t="s">
        <v>179</v>
      </c>
      <c r="CE29" s="568"/>
      <c r="CF29" s="601" t="s">
        <v>26</v>
      </c>
      <c r="CG29" s="602"/>
      <c r="CH29" s="602"/>
      <c r="CI29" s="602"/>
      <c r="CJ29" s="602"/>
      <c r="CK29" s="602"/>
      <c r="CL29" s="602"/>
      <c r="CM29" s="602"/>
      <c r="CN29" s="602"/>
      <c r="CO29" s="602"/>
      <c r="CP29" s="602"/>
      <c r="CQ29" s="603"/>
      <c r="CR29" s="595">
        <v>4647591</v>
      </c>
      <c r="CS29" s="630"/>
      <c r="CT29" s="630"/>
      <c r="CU29" s="630"/>
      <c r="CV29" s="630"/>
      <c r="CW29" s="630"/>
      <c r="CX29" s="630"/>
      <c r="CY29" s="631"/>
      <c r="CZ29" s="604">
        <v>10.3</v>
      </c>
      <c r="DA29" s="632"/>
      <c r="DB29" s="632"/>
      <c r="DC29" s="633"/>
      <c r="DD29" s="608">
        <v>4580987</v>
      </c>
      <c r="DE29" s="630"/>
      <c r="DF29" s="630"/>
      <c r="DG29" s="630"/>
      <c r="DH29" s="630"/>
      <c r="DI29" s="630"/>
      <c r="DJ29" s="630"/>
      <c r="DK29" s="631"/>
      <c r="DL29" s="608">
        <v>4580987</v>
      </c>
      <c r="DM29" s="630"/>
      <c r="DN29" s="630"/>
      <c r="DO29" s="630"/>
      <c r="DP29" s="630"/>
      <c r="DQ29" s="630"/>
      <c r="DR29" s="630"/>
      <c r="DS29" s="630"/>
      <c r="DT29" s="630"/>
      <c r="DU29" s="630"/>
      <c r="DV29" s="631"/>
      <c r="DW29" s="604">
        <v>17.5</v>
      </c>
      <c r="DX29" s="632"/>
      <c r="DY29" s="632"/>
      <c r="DZ29" s="632"/>
      <c r="EA29" s="632"/>
      <c r="EB29" s="632"/>
      <c r="EC29" s="634"/>
    </row>
    <row r="30" spans="2:133" ht="11.25" customHeight="1" x14ac:dyDescent="0.15">
      <c r="B30" s="601" t="s">
        <v>310</v>
      </c>
      <c r="C30" s="602"/>
      <c r="D30" s="602"/>
      <c r="E30" s="602"/>
      <c r="F30" s="602"/>
      <c r="G30" s="602"/>
      <c r="H30" s="602"/>
      <c r="I30" s="602"/>
      <c r="J30" s="602"/>
      <c r="K30" s="602"/>
      <c r="L30" s="602"/>
      <c r="M30" s="602"/>
      <c r="N30" s="602"/>
      <c r="O30" s="602"/>
      <c r="P30" s="602"/>
      <c r="Q30" s="603"/>
      <c r="R30" s="595">
        <v>235652</v>
      </c>
      <c r="S30" s="596"/>
      <c r="T30" s="596"/>
      <c r="U30" s="596"/>
      <c r="V30" s="596"/>
      <c r="W30" s="596"/>
      <c r="X30" s="596"/>
      <c r="Y30" s="597"/>
      <c r="Z30" s="598">
        <v>0.5</v>
      </c>
      <c r="AA30" s="598"/>
      <c r="AB30" s="598"/>
      <c r="AC30" s="598"/>
      <c r="AD30" s="599">
        <v>56790</v>
      </c>
      <c r="AE30" s="599"/>
      <c r="AF30" s="599"/>
      <c r="AG30" s="599"/>
      <c r="AH30" s="599"/>
      <c r="AI30" s="599"/>
      <c r="AJ30" s="599"/>
      <c r="AK30" s="599"/>
      <c r="AL30" s="604">
        <v>0.2</v>
      </c>
      <c r="AM30" s="605"/>
      <c r="AN30" s="605"/>
      <c r="AO30" s="606"/>
      <c r="AP30" s="368" t="s">
        <v>313</v>
      </c>
      <c r="AQ30" s="369"/>
      <c r="AR30" s="369"/>
      <c r="AS30" s="369"/>
      <c r="AT30" s="369"/>
      <c r="AU30" s="369"/>
      <c r="AV30" s="369"/>
      <c r="AW30" s="369"/>
      <c r="AX30" s="369"/>
      <c r="AY30" s="369"/>
      <c r="AZ30" s="369"/>
      <c r="BA30" s="369"/>
      <c r="BB30" s="369"/>
      <c r="BC30" s="369"/>
      <c r="BD30" s="369"/>
      <c r="BE30" s="369"/>
      <c r="BF30" s="411"/>
      <c r="BG30" s="368" t="s">
        <v>371</v>
      </c>
      <c r="BH30" s="636"/>
      <c r="BI30" s="636"/>
      <c r="BJ30" s="636"/>
      <c r="BK30" s="636"/>
      <c r="BL30" s="636"/>
      <c r="BM30" s="636"/>
      <c r="BN30" s="636"/>
      <c r="BO30" s="636"/>
      <c r="BP30" s="636"/>
      <c r="BQ30" s="637"/>
      <c r="BR30" s="368" t="s">
        <v>527</v>
      </c>
      <c r="BS30" s="636"/>
      <c r="BT30" s="636"/>
      <c r="BU30" s="636"/>
      <c r="BV30" s="636"/>
      <c r="BW30" s="636"/>
      <c r="BX30" s="636"/>
      <c r="BY30" s="636"/>
      <c r="BZ30" s="636"/>
      <c r="CA30" s="636"/>
      <c r="CB30" s="637"/>
      <c r="CD30" s="576"/>
      <c r="CE30" s="571"/>
      <c r="CF30" s="601" t="s">
        <v>528</v>
      </c>
      <c r="CG30" s="602"/>
      <c r="CH30" s="602"/>
      <c r="CI30" s="602"/>
      <c r="CJ30" s="602"/>
      <c r="CK30" s="602"/>
      <c r="CL30" s="602"/>
      <c r="CM30" s="602"/>
      <c r="CN30" s="602"/>
      <c r="CO30" s="602"/>
      <c r="CP30" s="602"/>
      <c r="CQ30" s="603"/>
      <c r="CR30" s="595">
        <v>4438048</v>
      </c>
      <c r="CS30" s="596"/>
      <c r="CT30" s="596"/>
      <c r="CU30" s="596"/>
      <c r="CV30" s="596"/>
      <c r="CW30" s="596"/>
      <c r="CX30" s="596"/>
      <c r="CY30" s="597"/>
      <c r="CZ30" s="604">
        <v>9.8000000000000007</v>
      </c>
      <c r="DA30" s="632"/>
      <c r="DB30" s="632"/>
      <c r="DC30" s="633"/>
      <c r="DD30" s="608">
        <v>4376611</v>
      </c>
      <c r="DE30" s="596"/>
      <c r="DF30" s="596"/>
      <c r="DG30" s="596"/>
      <c r="DH30" s="596"/>
      <c r="DI30" s="596"/>
      <c r="DJ30" s="596"/>
      <c r="DK30" s="597"/>
      <c r="DL30" s="608">
        <v>4376611</v>
      </c>
      <c r="DM30" s="596"/>
      <c r="DN30" s="596"/>
      <c r="DO30" s="596"/>
      <c r="DP30" s="596"/>
      <c r="DQ30" s="596"/>
      <c r="DR30" s="596"/>
      <c r="DS30" s="596"/>
      <c r="DT30" s="596"/>
      <c r="DU30" s="596"/>
      <c r="DV30" s="597"/>
      <c r="DW30" s="604">
        <v>16.8</v>
      </c>
      <c r="DX30" s="632"/>
      <c r="DY30" s="632"/>
      <c r="DZ30" s="632"/>
      <c r="EA30" s="632"/>
      <c r="EB30" s="632"/>
      <c r="EC30" s="634"/>
    </row>
    <row r="31" spans="2:133" ht="11.25" customHeight="1" x14ac:dyDescent="0.15">
      <c r="B31" s="601" t="s">
        <v>22</v>
      </c>
      <c r="C31" s="602"/>
      <c r="D31" s="602"/>
      <c r="E31" s="602"/>
      <c r="F31" s="602"/>
      <c r="G31" s="602"/>
      <c r="H31" s="602"/>
      <c r="I31" s="602"/>
      <c r="J31" s="602"/>
      <c r="K31" s="602"/>
      <c r="L31" s="602"/>
      <c r="M31" s="602"/>
      <c r="N31" s="602"/>
      <c r="O31" s="602"/>
      <c r="P31" s="602"/>
      <c r="Q31" s="603"/>
      <c r="R31" s="595">
        <v>83499</v>
      </c>
      <c r="S31" s="596"/>
      <c r="T31" s="596"/>
      <c r="U31" s="596"/>
      <c r="V31" s="596"/>
      <c r="W31" s="596"/>
      <c r="X31" s="596"/>
      <c r="Y31" s="597"/>
      <c r="Z31" s="598">
        <v>0.2</v>
      </c>
      <c r="AA31" s="598"/>
      <c r="AB31" s="598"/>
      <c r="AC31" s="598"/>
      <c r="AD31" s="599" t="s">
        <v>207</v>
      </c>
      <c r="AE31" s="599"/>
      <c r="AF31" s="599"/>
      <c r="AG31" s="599"/>
      <c r="AH31" s="599"/>
      <c r="AI31" s="599"/>
      <c r="AJ31" s="599"/>
      <c r="AK31" s="599"/>
      <c r="AL31" s="604" t="s">
        <v>207</v>
      </c>
      <c r="AM31" s="605"/>
      <c r="AN31" s="605"/>
      <c r="AO31" s="606"/>
      <c r="AP31" s="549" t="s">
        <v>9</v>
      </c>
      <c r="AQ31" s="550"/>
      <c r="AR31" s="550"/>
      <c r="AS31" s="550"/>
      <c r="AT31" s="686" t="s">
        <v>529</v>
      </c>
      <c r="AU31" s="45"/>
      <c r="AV31" s="45"/>
      <c r="AW31" s="45"/>
      <c r="AX31" s="584" t="s">
        <v>274</v>
      </c>
      <c r="AY31" s="585"/>
      <c r="AZ31" s="585"/>
      <c r="BA31" s="585"/>
      <c r="BB31" s="585"/>
      <c r="BC31" s="585"/>
      <c r="BD31" s="585"/>
      <c r="BE31" s="585"/>
      <c r="BF31" s="586"/>
      <c r="BG31" s="638">
        <v>99</v>
      </c>
      <c r="BH31" s="639"/>
      <c r="BI31" s="639"/>
      <c r="BJ31" s="639"/>
      <c r="BK31" s="639"/>
      <c r="BL31" s="639"/>
      <c r="BM31" s="593">
        <v>97.6</v>
      </c>
      <c r="BN31" s="639"/>
      <c r="BO31" s="639"/>
      <c r="BP31" s="639"/>
      <c r="BQ31" s="640"/>
      <c r="BR31" s="638">
        <v>99.2</v>
      </c>
      <c r="BS31" s="639"/>
      <c r="BT31" s="639"/>
      <c r="BU31" s="639"/>
      <c r="BV31" s="639"/>
      <c r="BW31" s="639"/>
      <c r="BX31" s="593">
        <v>98.2</v>
      </c>
      <c r="BY31" s="639"/>
      <c r="BZ31" s="639"/>
      <c r="CA31" s="639"/>
      <c r="CB31" s="640"/>
      <c r="CD31" s="576"/>
      <c r="CE31" s="571"/>
      <c r="CF31" s="601" t="s">
        <v>312</v>
      </c>
      <c r="CG31" s="602"/>
      <c r="CH31" s="602"/>
      <c r="CI31" s="602"/>
      <c r="CJ31" s="602"/>
      <c r="CK31" s="602"/>
      <c r="CL31" s="602"/>
      <c r="CM31" s="602"/>
      <c r="CN31" s="602"/>
      <c r="CO31" s="602"/>
      <c r="CP31" s="602"/>
      <c r="CQ31" s="603"/>
      <c r="CR31" s="595">
        <v>209543</v>
      </c>
      <c r="CS31" s="630"/>
      <c r="CT31" s="630"/>
      <c r="CU31" s="630"/>
      <c r="CV31" s="630"/>
      <c r="CW31" s="630"/>
      <c r="CX31" s="630"/>
      <c r="CY31" s="631"/>
      <c r="CZ31" s="604">
        <v>0.5</v>
      </c>
      <c r="DA31" s="632"/>
      <c r="DB31" s="632"/>
      <c r="DC31" s="633"/>
      <c r="DD31" s="608">
        <v>204376</v>
      </c>
      <c r="DE31" s="630"/>
      <c r="DF31" s="630"/>
      <c r="DG31" s="630"/>
      <c r="DH31" s="630"/>
      <c r="DI31" s="630"/>
      <c r="DJ31" s="630"/>
      <c r="DK31" s="631"/>
      <c r="DL31" s="608">
        <v>204376</v>
      </c>
      <c r="DM31" s="630"/>
      <c r="DN31" s="630"/>
      <c r="DO31" s="630"/>
      <c r="DP31" s="630"/>
      <c r="DQ31" s="630"/>
      <c r="DR31" s="630"/>
      <c r="DS31" s="630"/>
      <c r="DT31" s="630"/>
      <c r="DU31" s="630"/>
      <c r="DV31" s="631"/>
      <c r="DW31" s="604">
        <v>0.8</v>
      </c>
      <c r="DX31" s="632"/>
      <c r="DY31" s="632"/>
      <c r="DZ31" s="632"/>
      <c r="EA31" s="632"/>
      <c r="EB31" s="632"/>
      <c r="EC31" s="634"/>
    </row>
    <row r="32" spans="2:133" ht="11.25" customHeight="1" x14ac:dyDescent="0.15">
      <c r="B32" s="601" t="s">
        <v>337</v>
      </c>
      <c r="C32" s="602"/>
      <c r="D32" s="602"/>
      <c r="E32" s="602"/>
      <c r="F32" s="602"/>
      <c r="G32" s="602"/>
      <c r="H32" s="602"/>
      <c r="I32" s="602"/>
      <c r="J32" s="602"/>
      <c r="K32" s="602"/>
      <c r="L32" s="602"/>
      <c r="M32" s="602"/>
      <c r="N32" s="602"/>
      <c r="O32" s="602"/>
      <c r="P32" s="602"/>
      <c r="Q32" s="603"/>
      <c r="R32" s="595">
        <v>10369028</v>
      </c>
      <c r="S32" s="596"/>
      <c r="T32" s="596"/>
      <c r="U32" s="596"/>
      <c r="V32" s="596"/>
      <c r="W32" s="596"/>
      <c r="X32" s="596"/>
      <c r="Y32" s="597"/>
      <c r="Z32" s="598">
        <v>22.1</v>
      </c>
      <c r="AA32" s="598"/>
      <c r="AB32" s="598"/>
      <c r="AC32" s="598"/>
      <c r="AD32" s="599" t="s">
        <v>207</v>
      </c>
      <c r="AE32" s="599"/>
      <c r="AF32" s="599"/>
      <c r="AG32" s="599"/>
      <c r="AH32" s="599"/>
      <c r="AI32" s="599"/>
      <c r="AJ32" s="599"/>
      <c r="AK32" s="599"/>
      <c r="AL32" s="604" t="s">
        <v>207</v>
      </c>
      <c r="AM32" s="605"/>
      <c r="AN32" s="605"/>
      <c r="AO32" s="606"/>
      <c r="AP32" s="684"/>
      <c r="AQ32" s="685"/>
      <c r="AR32" s="685"/>
      <c r="AS32" s="685"/>
      <c r="AT32" s="687"/>
      <c r="AU32" s="38" t="s">
        <v>251</v>
      </c>
      <c r="AV32" s="38"/>
      <c r="AW32" s="38"/>
      <c r="AX32" s="601" t="s">
        <v>290</v>
      </c>
      <c r="AY32" s="602"/>
      <c r="AZ32" s="602"/>
      <c r="BA32" s="602"/>
      <c r="BB32" s="602"/>
      <c r="BC32" s="602"/>
      <c r="BD32" s="602"/>
      <c r="BE32" s="602"/>
      <c r="BF32" s="603"/>
      <c r="BG32" s="641">
        <v>98.7</v>
      </c>
      <c r="BH32" s="630"/>
      <c r="BI32" s="630"/>
      <c r="BJ32" s="630"/>
      <c r="BK32" s="630"/>
      <c r="BL32" s="630"/>
      <c r="BM32" s="605">
        <v>97.3</v>
      </c>
      <c r="BN32" s="642"/>
      <c r="BO32" s="642"/>
      <c r="BP32" s="642"/>
      <c r="BQ32" s="643"/>
      <c r="BR32" s="641">
        <v>99.2</v>
      </c>
      <c r="BS32" s="630"/>
      <c r="BT32" s="630"/>
      <c r="BU32" s="630"/>
      <c r="BV32" s="630"/>
      <c r="BW32" s="630"/>
      <c r="BX32" s="605">
        <v>98.8</v>
      </c>
      <c r="BY32" s="642"/>
      <c r="BZ32" s="642"/>
      <c r="CA32" s="642"/>
      <c r="CB32" s="643"/>
      <c r="CD32" s="577"/>
      <c r="CE32" s="579"/>
      <c r="CF32" s="601" t="s">
        <v>372</v>
      </c>
      <c r="CG32" s="602"/>
      <c r="CH32" s="602"/>
      <c r="CI32" s="602"/>
      <c r="CJ32" s="602"/>
      <c r="CK32" s="602"/>
      <c r="CL32" s="602"/>
      <c r="CM32" s="602"/>
      <c r="CN32" s="602"/>
      <c r="CO32" s="602"/>
      <c r="CP32" s="602"/>
      <c r="CQ32" s="603"/>
      <c r="CR32" s="595">
        <v>11</v>
      </c>
      <c r="CS32" s="596"/>
      <c r="CT32" s="596"/>
      <c r="CU32" s="596"/>
      <c r="CV32" s="596"/>
      <c r="CW32" s="596"/>
      <c r="CX32" s="596"/>
      <c r="CY32" s="597"/>
      <c r="CZ32" s="604">
        <v>0</v>
      </c>
      <c r="DA32" s="632"/>
      <c r="DB32" s="632"/>
      <c r="DC32" s="633"/>
      <c r="DD32" s="608">
        <v>11</v>
      </c>
      <c r="DE32" s="596"/>
      <c r="DF32" s="596"/>
      <c r="DG32" s="596"/>
      <c r="DH32" s="596"/>
      <c r="DI32" s="596"/>
      <c r="DJ32" s="596"/>
      <c r="DK32" s="597"/>
      <c r="DL32" s="608">
        <v>11</v>
      </c>
      <c r="DM32" s="596"/>
      <c r="DN32" s="596"/>
      <c r="DO32" s="596"/>
      <c r="DP32" s="596"/>
      <c r="DQ32" s="596"/>
      <c r="DR32" s="596"/>
      <c r="DS32" s="596"/>
      <c r="DT32" s="596"/>
      <c r="DU32" s="596"/>
      <c r="DV32" s="597"/>
      <c r="DW32" s="604">
        <v>0</v>
      </c>
      <c r="DX32" s="632"/>
      <c r="DY32" s="632"/>
      <c r="DZ32" s="632"/>
      <c r="EA32" s="632"/>
      <c r="EB32" s="632"/>
      <c r="EC32" s="634"/>
    </row>
    <row r="33" spans="2:133" ht="11.25" customHeight="1" x14ac:dyDescent="0.15">
      <c r="B33" s="623" t="s">
        <v>57</v>
      </c>
      <c r="C33" s="624"/>
      <c r="D33" s="624"/>
      <c r="E33" s="624"/>
      <c r="F33" s="624"/>
      <c r="G33" s="624"/>
      <c r="H33" s="624"/>
      <c r="I33" s="624"/>
      <c r="J33" s="624"/>
      <c r="K33" s="624"/>
      <c r="L33" s="624"/>
      <c r="M33" s="624"/>
      <c r="N33" s="624"/>
      <c r="O33" s="624"/>
      <c r="P33" s="624"/>
      <c r="Q33" s="625"/>
      <c r="R33" s="595" t="s">
        <v>207</v>
      </c>
      <c r="S33" s="596"/>
      <c r="T33" s="596"/>
      <c r="U33" s="596"/>
      <c r="V33" s="596"/>
      <c r="W33" s="596"/>
      <c r="X33" s="596"/>
      <c r="Y33" s="597"/>
      <c r="Z33" s="598" t="s">
        <v>207</v>
      </c>
      <c r="AA33" s="598"/>
      <c r="AB33" s="598"/>
      <c r="AC33" s="598"/>
      <c r="AD33" s="599" t="s">
        <v>207</v>
      </c>
      <c r="AE33" s="599"/>
      <c r="AF33" s="599"/>
      <c r="AG33" s="599"/>
      <c r="AH33" s="599"/>
      <c r="AI33" s="599"/>
      <c r="AJ33" s="599"/>
      <c r="AK33" s="599"/>
      <c r="AL33" s="604" t="s">
        <v>207</v>
      </c>
      <c r="AM33" s="605"/>
      <c r="AN33" s="605"/>
      <c r="AO33" s="606"/>
      <c r="AP33" s="552"/>
      <c r="AQ33" s="553"/>
      <c r="AR33" s="553"/>
      <c r="AS33" s="553"/>
      <c r="AT33" s="688"/>
      <c r="AU33" s="46"/>
      <c r="AV33" s="46"/>
      <c r="AW33" s="46"/>
      <c r="AX33" s="614" t="s">
        <v>530</v>
      </c>
      <c r="AY33" s="615"/>
      <c r="AZ33" s="615"/>
      <c r="BA33" s="615"/>
      <c r="BB33" s="615"/>
      <c r="BC33" s="615"/>
      <c r="BD33" s="615"/>
      <c r="BE33" s="615"/>
      <c r="BF33" s="616"/>
      <c r="BG33" s="644">
        <v>99.3</v>
      </c>
      <c r="BH33" s="645"/>
      <c r="BI33" s="645"/>
      <c r="BJ33" s="645"/>
      <c r="BK33" s="645"/>
      <c r="BL33" s="645"/>
      <c r="BM33" s="646">
        <v>97.9</v>
      </c>
      <c r="BN33" s="645"/>
      <c r="BO33" s="645"/>
      <c r="BP33" s="645"/>
      <c r="BQ33" s="647"/>
      <c r="BR33" s="644">
        <v>99.1</v>
      </c>
      <c r="BS33" s="645"/>
      <c r="BT33" s="645"/>
      <c r="BU33" s="645"/>
      <c r="BV33" s="645"/>
      <c r="BW33" s="645"/>
      <c r="BX33" s="646">
        <v>97.7</v>
      </c>
      <c r="BY33" s="645"/>
      <c r="BZ33" s="645"/>
      <c r="CA33" s="645"/>
      <c r="CB33" s="647"/>
      <c r="CD33" s="601" t="s">
        <v>374</v>
      </c>
      <c r="CE33" s="602"/>
      <c r="CF33" s="602"/>
      <c r="CG33" s="602"/>
      <c r="CH33" s="602"/>
      <c r="CI33" s="602"/>
      <c r="CJ33" s="602"/>
      <c r="CK33" s="602"/>
      <c r="CL33" s="602"/>
      <c r="CM33" s="602"/>
      <c r="CN33" s="602"/>
      <c r="CO33" s="602"/>
      <c r="CP33" s="602"/>
      <c r="CQ33" s="603"/>
      <c r="CR33" s="595">
        <v>17621407</v>
      </c>
      <c r="CS33" s="630"/>
      <c r="CT33" s="630"/>
      <c r="CU33" s="630"/>
      <c r="CV33" s="630"/>
      <c r="CW33" s="630"/>
      <c r="CX33" s="630"/>
      <c r="CY33" s="631"/>
      <c r="CZ33" s="604">
        <v>39</v>
      </c>
      <c r="DA33" s="632"/>
      <c r="DB33" s="632"/>
      <c r="DC33" s="633"/>
      <c r="DD33" s="608">
        <v>13569035</v>
      </c>
      <c r="DE33" s="630"/>
      <c r="DF33" s="630"/>
      <c r="DG33" s="630"/>
      <c r="DH33" s="630"/>
      <c r="DI33" s="630"/>
      <c r="DJ33" s="630"/>
      <c r="DK33" s="631"/>
      <c r="DL33" s="608">
        <v>9357676</v>
      </c>
      <c r="DM33" s="630"/>
      <c r="DN33" s="630"/>
      <c r="DO33" s="630"/>
      <c r="DP33" s="630"/>
      <c r="DQ33" s="630"/>
      <c r="DR33" s="630"/>
      <c r="DS33" s="630"/>
      <c r="DT33" s="630"/>
      <c r="DU33" s="630"/>
      <c r="DV33" s="631"/>
      <c r="DW33" s="604">
        <v>35.799999999999997</v>
      </c>
      <c r="DX33" s="632"/>
      <c r="DY33" s="632"/>
      <c r="DZ33" s="632"/>
      <c r="EA33" s="632"/>
      <c r="EB33" s="632"/>
      <c r="EC33" s="634"/>
    </row>
    <row r="34" spans="2:133" ht="11.25" customHeight="1" x14ac:dyDescent="0.15">
      <c r="B34" s="601" t="s">
        <v>377</v>
      </c>
      <c r="C34" s="602"/>
      <c r="D34" s="602"/>
      <c r="E34" s="602"/>
      <c r="F34" s="602"/>
      <c r="G34" s="602"/>
      <c r="H34" s="602"/>
      <c r="I34" s="602"/>
      <c r="J34" s="602"/>
      <c r="K34" s="602"/>
      <c r="L34" s="602"/>
      <c r="M34" s="602"/>
      <c r="N34" s="602"/>
      <c r="O34" s="602"/>
      <c r="P34" s="602"/>
      <c r="Q34" s="603"/>
      <c r="R34" s="595">
        <v>2744216</v>
      </c>
      <c r="S34" s="596"/>
      <c r="T34" s="596"/>
      <c r="U34" s="596"/>
      <c r="V34" s="596"/>
      <c r="W34" s="596"/>
      <c r="X34" s="596"/>
      <c r="Y34" s="597"/>
      <c r="Z34" s="598">
        <v>5.9</v>
      </c>
      <c r="AA34" s="598"/>
      <c r="AB34" s="598"/>
      <c r="AC34" s="598"/>
      <c r="AD34" s="599" t="s">
        <v>207</v>
      </c>
      <c r="AE34" s="599"/>
      <c r="AF34" s="599"/>
      <c r="AG34" s="599"/>
      <c r="AH34" s="599"/>
      <c r="AI34" s="599"/>
      <c r="AJ34" s="599"/>
      <c r="AK34" s="599"/>
      <c r="AL34" s="604" t="s">
        <v>207</v>
      </c>
      <c r="AM34" s="605"/>
      <c r="AN34" s="605"/>
      <c r="AO34" s="606"/>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01" t="s">
        <v>380</v>
      </c>
      <c r="CE34" s="602"/>
      <c r="CF34" s="602"/>
      <c r="CG34" s="602"/>
      <c r="CH34" s="602"/>
      <c r="CI34" s="602"/>
      <c r="CJ34" s="602"/>
      <c r="CK34" s="602"/>
      <c r="CL34" s="602"/>
      <c r="CM34" s="602"/>
      <c r="CN34" s="602"/>
      <c r="CO34" s="602"/>
      <c r="CP34" s="602"/>
      <c r="CQ34" s="603"/>
      <c r="CR34" s="595">
        <v>6224912</v>
      </c>
      <c r="CS34" s="596"/>
      <c r="CT34" s="596"/>
      <c r="CU34" s="596"/>
      <c r="CV34" s="596"/>
      <c r="CW34" s="596"/>
      <c r="CX34" s="596"/>
      <c r="CY34" s="597"/>
      <c r="CZ34" s="604">
        <v>13.8</v>
      </c>
      <c r="DA34" s="632"/>
      <c r="DB34" s="632"/>
      <c r="DC34" s="633"/>
      <c r="DD34" s="608">
        <v>4038528</v>
      </c>
      <c r="DE34" s="596"/>
      <c r="DF34" s="596"/>
      <c r="DG34" s="596"/>
      <c r="DH34" s="596"/>
      <c r="DI34" s="596"/>
      <c r="DJ34" s="596"/>
      <c r="DK34" s="597"/>
      <c r="DL34" s="608">
        <v>3401804</v>
      </c>
      <c r="DM34" s="596"/>
      <c r="DN34" s="596"/>
      <c r="DO34" s="596"/>
      <c r="DP34" s="596"/>
      <c r="DQ34" s="596"/>
      <c r="DR34" s="596"/>
      <c r="DS34" s="596"/>
      <c r="DT34" s="596"/>
      <c r="DU34" s="596"/>
      <c r="DV34" s="597"/>
      <c r="DW34" s="604">
        <v>13</v>
      </c>
      <c r="DX34" s="632"/>
      <c r="DY34" s="632"/>
      <c r="DZ34" s="632"/>
      <c r="EA34" s="632"/>
      <c r="EB34" s="632"/>
      <c r="EC34" s="634"/>
    </row>
    <row r="35" spans="2:133" ht="11.25" customHeight="1" x14ac:dyDescent="0.15">
      <c r="B35" s="601" t="s">
        <v>226</v>
      </c>
      <c r="C35" s="602"/>
      <c r="D35" s="602"/>
      <c r="E35" s="602"/>
      <c r="F35" s="602"/>
      <c r="G35" s="602"/>
      <c r="H35" s="602"/>
      <c r="I35" s="602"/>
      <c r="J35" s="602"/>
      <c r="K35" s="602"/>
      <c r="L35" s="602"/>
      <c r="M35" s="602"/>
      <c r="N35" s="602"/>
      <c r="O35" s="602"/>
      <c r="P35" s="602"/>
      <c r="Q35" s="603"/>
      <c r="R35" s="595">
        <v>60821</v>
      </c>
      <c r="S35" s="596"/>
      <c r="T35" s="596"/>
      <c r="U35" s="596"/>
      <c r="V35" s="596"/>
      <c r="W35" s="596"/>
      <c r="X35" s="596"/>
      <c r="Y35" s="597"/>
      <c r="Z35" s="598">
        <v>0.1</v>
      </c>
      <c r="AA35" s="598"/>
      <c r="AB35" s="598"/>
      <c r="AC35" s="598"/>
      <c r="AD35" s="599">
        <v>51537</v>
      </c>
      <c r="AE35" s="599"/>
      <c r="AF35" s="599"/>
      <c r="AG35" s="599"/>
      <c r="AH35" s="599"/>
      <c r="AI35" s="599"/>
      <c r="AJ35" s="599"/>
      <c r="AK35" s="599"/>
      <c r="AL35" s="604">
        <v>0.2</v>
      </c>
      <c r="AM35" s="605"/>
      <c r="AN35" s="605"/>
      <c r="AO35" s="606"/>
      <c r="AP35" s="15"/>
      <c r="AQ35" s="368" t="s">
        <v>531</v>
      </c>
      <c r="AR35" s="369"/>
      <c r="AS35" s="369"/>
      <c r="AT35" s="369"/>
      <c r="AU35" s="369"/>
      <c r="AV35" s="369"/>
      <c r="AW35" s="369"/>
      <c r="AX35" s="369"/>
      <c r="AY35" s="369"/>
      <c r="AZ35" s="369"/>
      <c r="BA35" s="369"/>
      <c r="BB35" s="369"/>
      <c r="BC35" s="369"/>
      <c r="BD35" s="369"/>
      <c r="BE35" s="369"/>
      <c r="BF35" s="411"/>
      <c r="BG35" s="368" t="s">
        <v>532</v>
      </c>
      <c r="BH35" s="369"/>
      <c r="BI35" s="369"/>
      <c r="BJ35" s="369"/>
      <c r="BK35" s="369"/>
      <c r="BL35" s="369"/>
      <c r="BM35" s="369"/>
      <c r="BN35" s="369"/>
      <c r="BO35" s="369"/>
      <c r="BP35" s="369"/>
      <c r="BQ35" s="369"/>
      <c r="BR35" s="369"/>
      <c r="BS35" s="369"/>
      <c r="BT35" s="369"/>
      <c r="BU35" s="369"/>
      <c r="BV35" s="369"/>
      <c r="BW35" s="369"/>
      <c r="BX35" s="369"/>
      <c r="BY35" s="369"/>
      <c r="BZ35" s="369"/>
      <c r="CA35" s="369"/>
      <c r="CB35" s="411"/>
      <c r="CD35" s="601" t="s">
        <v>382</v>
      </c>
      <c r="CE35" s="602"/>
      <c r="CF35" s="602"/>
      <c r="CG35" s="602"/>
      <c r="CH35" s="602"/>
      <c r="CI35" s="602"/>
      <c r="CJ35" s="602"/>
      <c r="CK35" s="602"/>
      <c r="CL35" s="602"/>
      <c r="CM35" s="602"/>
      <c r="CN35" s="602"/>
      <c r="CO35" s="602"/>
      <c r="CP35" s="602"/>
      <c r="CQ35" s="603"/>
      <c r="CR35" s="595">
        <v>80191</v>
      </c>
      <c r="CS35" s="630"/>
      <c r="CT35" s="630"/>
      <c r="CU35" s="630"/>
      <c r="CV35" s="630"/>
      <c r="CW35" s="630"/>
      <c r="CX35" s="630"/>
      <c r="CY35" s="631"/>
      <c r="CZ35" s="604">
        <v>0.2</v>
      </c>
      <c r="DA35" s="632"/>
      <c r="DB35" s="632"/>
      <c r="DC35" s="633"/>
      <c r="DD35" s="608">
        <v>75076</v>
      </c>
      <c r="DE35" s="630"/>
      <c r="DF35" s="630"/>
      <c r="DG35" s="630"/>
      <c r="DH35" s="630"/>
      <c r="DI35" s="630"/>
      <c r="DJ35" s="630"/>
      <c r="DK35" s="631"/>
      <c r="DL35" s="608">
        <v>75076</v>
      </c>
      <c r="DM35" s="630"/>
      <c r="DN35" s="630"/>
      <c r="DO35" s="630"/>
      <c r="DP35" s="630"/>
      <c r="DQ35" s="630"/>
      <c r="DR35" s="630"/>
      <c r="DS35" s="630"/>
      <c r="DT35" s="630"/>
      <c r="DU35" s="630"/>
      <c r="DV35" s="631"/>
      <c r="DW35" s="604">
        <v>0.3</v>
      </c>
      <c r="DX35" s="632"/>
      <c r="DY35" s="632"/>
      <c r="DZ35" s="632"/>
      <c r="EA35" s="632"/>
      <c r="EB35" s="632"/>
      <c r="EC35" s="634"/>
    </row>
    <row r="36" spans="2:133" ht="11.25" customHeight="1" x14ac:dyDescent="0.15">
      <c r="B36" s="601" t="s">
        <v>152</v>
      </c>
      <c r="C36" s="602"/>
      <c r="D36" s="602"/>
      <c r="E36" s="602"/>
      <c r="F36" s="602"/>
      <c r="G36" s="602"/>
      <c r="H36" s="602"/>
      <c r="I36" s="602"/>
      <c r="J36" s="602"/>
      <c r="K36" s="602"/>
      <c r="L36" s="602"/>
      <c r="M36" s="602"/>
      <c r="N36" s="602"/>
      <c r="O36" s="602"/>
      <c r="P36" s="602"/>
      <c r="Q36" s="603"/>
      <c r="R36" s="595">
        <v>891720</v>
      </c>
      <c r="S36" s="596"/>
      <c r="T36" s="596"/>
      <c r="U36" s="596"/>
      <c r="V36" s="596"/>
      <c r="W36" s="596"/>
      <c r="X36" s="596"/>
      <c r="Y36" s="597"/>
      <c r="Z36" s="598">
        <v>1.9</v>
      </c>
      <c r="AA36" s="598"/>
      <c r="AB36" s="598"/>
      <c r="AC36" s="598"/>
      <c r="AD36" s="599" t="s">
        <v>207</v>
      </c>
      <c r="AE36" s="599"/>
      <c r="AF36" s="599"/>
      <c r="AG36" s="599"/>
      <c r="AH36" s="599"/>
      <c r="AI36" s="599"/>
      <c r="AJ36" s="599"/>
      <c r="AK36" s="599"/>
      <c r="AL36" s="604" t="s">
        <v>207</v>
      </c>
      <c r="AM36" s="605"/>
      <c r="AN36" s="605"/>
      <c r="AO36" s="606"/>
      <c r="AP36" s="15"/>
      <c r="AQ36" s="648" t="s">
        <v>367</v>
      </c>
      <c r="AR36" s="649"/>
      <c r="AS36" s="649"/>
      <c r="AT36" s="649"/>
      <c r="AU36" s="649"/>
      <c r="AV36" s="649"/>
      <c r="AW36" s="649"/>
      <c r="AX36" s="649"/>
      <c r="AY36" s="650"/>
      <c r="AZ36" s="587">
        <v>5292895</v>
      </c>
      <c r="BA36" s="588"/>
      <c r="BB36" s="588"/>
      <c r="BC36" s="588"/>
      <c r="BD36" s="588"/>
      <c r="BE36" s="588"/>
      <c r="BF36" s="651"/>
      <c r="BG36" s="584" t="s">
        <v>533</v>
      </c>
      <c r="BH36" s="585"/>
      <c r="BI36" s="585"/>
      <c r="BJ36" s="585"/>
      <c r="BK36" s="585"/>
      <c r="BL36" s="585"/>
      <c r="BM36" s="585"/>
      <c r="BN36" s="585"/>
      <c r="BO36" s="585"/>
      <c r="BP36" s="585"/>
      <c r="BQ36" s="585"/>
      <c r="BR36" s="585"/>
      <c r="BS36" s="585"/>
      <c r="BT36" s="585"/>
      <c r="BU36" s="586"/>
      <c r="BV36" s="587">
        <v>1295014</v>
      </c>
      <c r="BW36" s="588"/>
      <c r="BX36" s="588"/>
      <c r="BY36" s="588"/>
      <c r="BZ36" s="588"/>
      <c r="CA36" s="588"/>
      <c r="CB36" s="651"/>
      <c r="CD36" s="601" t="s">
        <v>29</v>
      </c>
      <c r="CE36" s="602"/>
      <c r="CF36" s="602"/>
      <c r="CG36" s="602"/>
      <c r="CH36" s="602"/>
      <c r="CI36" s="602"/>
      <c r="CJ36" s="602"/>
      <c r="CK36" s="602"/>
      <c r="CL36" s="602"/>
      <c r="CM36" s="602"/>
      <c r="CN36" s="602"/>
      <c r="CO36" s="602"/>
      <c r="CP36" s="602"/>
      <c r="CQ36" s="603"/>
      <c r="CR36" s="595">
        <v>4515034</v>
      </c>
      <c r="CS36" s="596"/>
      <c r="CT36" s="596"/>
      <c r="CU36" s="596"/>
      <c r="CV36" s="596"/>
      <c r="CW36" s="596"/>
      <c r="CX36" s="596"/>
      <c r="CY36" s="597"/>
      <c r="CZ36" s="604">
        <v>10</v>
      </c>
      <c r="DA36" s="632"/>
      <c r="DB36" s="632"/>
      <c r="DC36" s="633"/>
      <c r="DD36" s="608">
        <v>4220244</v>
      </c>
      <c r="DE36" s="596"/>
      <c r="DF36" s="596"/>
      <c r="DG36" s="596"/>
      <c r="DH36" s="596"/>
      <c r="DI36" s="596"/>
      <c r="DJ36" s="596"/>
      <c r="DK36" s="597"/>
      <c r="DL36" s="608">
        <v>2933826</v>
      </c>
      <c r="DM36" s="596"/>
      <c r="DN36" s="596"/>
      <c r="DO36" s="596"/>
      <c r="DP36" s="596"/>
      <c r="DQ36" s="596"/>
      <c r="DR36" s="596"/>
      <c r="DS36" s="596"/>
      <c r="DT36" s="596"/>
      <c r="DU36" s="596"/>
      <c r="DV36" s="597"/>
      <c r="DW36" s="604">
        <v>11.2</v>
      </c>
      <c r="DX36" s="632"/>
      <c r="DY36" s="632"/>
      <c r="DZ36" s="632"/>
      <c r="EA36" s="632"/>
      <c r="EB36" s="632"/>
      <c r="EC36" s="634"/>
    </row>
    <row r="37" spans="2:133" ht="11.25" customHeight="1" x14ac:dyDescent="0.15">
      <c r="B37" s="601" t="s">
        <v>384</v>
      </c>
      <c r="C37" s="602"/>
      <c r="D37" s="602"/>
      <c r="E37" s="602"/>
      <c r="F37" s="602"/>
      <c r="G37" s="602"/>
      <c r="H37" s="602"/>
      <c r="I37" s="602"/>
      <c r="J37" s="602"/>
      <c r="K37" s="602"/>
      <c r="L37" s="602"/>
      <c r="M37" s="602"/>
      <c r="N37" s="602"/>
      <c r="O37" s="602"/>
      <c r="P37" s="602"/>
      <c r="Q37" s="603"/>
      <c r="R37" s="595">
        <v>755689</v>
      </c>
      <c r="S37" s="596"/>
      <c r="T37" s="596"/>
      <c r="U37" s="596"/>
      <c r="V37" s="596"/>
      <c r="W37" s="596"/>
      <c r="X37" s="596"/>
      <c r="Y37" s="597"/>
      <c r="Z37" s="598">
        <v>1.6</v>
      </c>
      <c r="AA37" s="598"/>
      <c r="AB37" s="598"/>
      <c r="AC37" s="598"/>
      <c r="AD37" s="599" t="s">
        <v>207</v>
      </c>
      <c r="AE37" s="599"/>
      <c r="AF37" s="599"/>
      <c r="AG37" s="599"/>
      <c r="AH37" s="599"/>
      <c r="AI37" s="599"/>
      <c r="AJ37" s="599"/>
      <c r="AK37" s="599"/>
      <c r="AL37" s="604" t="s">
        <v>207</v>
      </c>
      <c r="AM37" s="605"/>
      <c r="AN37" s="605"/>
      <c r="AO37" s="606"/>
      <c r="AQ37" s="652" t="s">
        <v>534</v>
      </c>
      <c r="AR37" s="653"/>
      <c r="AS37" s="653"/>
      <c r="AT37" s="653"/>
      <c r="AU37" s="653"/>
      <c r="AV37" s="653"/>
      <c r="AW37" s="653"/>
      <c r="AX37" s="653"/>
      <c r="AY37" s="654"/>
      <c r="AZ37" s="595">
        <v>1618720</v>
      </c>
      <c r="BA37" s="596"/>
      <c r="BB37" s="596"/>
      <c r="BC37" s="596"/>
      <c r="BD37" s="630"/>
      <c r="BE37" s="630"/>
      <c r="BF37" s="643"/>
      <c r="BG37" s="601" t="s">
        <v>536</v>
      </c>
      <c r="BH37" s="602"/>
      <c r="BI37" s="602"/>
      <c r="BJ37" s="602"/>
      <c r="BK37" s="602"/>
      <c r="BL37" s="602"/>
      <c r="BM37" s="602"/>
      <c r="BN37" s="602"/>
      <c r="BO37" s="602"/>
      <c r="BP37" s="602"/>
      <c r="BQ37" s="602"/>
      <c r="BR37" s="602"/>
      <c r="BS37" s="602"/>
      <c r="BT37" s="602"/>
      <c r="BU37" s="603"/>
      <c r="BV37" s="595">
        <v>1286087</v>
      </c>
      <c r="BW37" s="596"/>
      <c r="BX37" s="596"/>
      <c r="BY37" s="596"/>
      <c r="BZ37" s="596"/>
      <c r="CA37" s="596"/>
      <c r="CB37" s="609"/>
      <c r="CD37" s="601" t="s">
        <v>164</v>
      </c>
      <c r="CE37" s="602"/>
      <c r="CF37" s="602"/>
      <c r="CG37" s="602"/>
      <c r="CH37" s="602"/>
      <c r="CI37" s="602"/>
      <c r="CJ37" s="602"/>
      <c r="CK37" s="602"/>
      <c r="CL37" s="602"/>
      <c r="CM37" s="602"/>
      <c r="CN37" s="602"/>
      <c r="CO37" s="602"/>
      <c r="CP37" s="602"/>
      <c r="CQ37" s="603"/>
      <c r="CR37" s="595">
        <v>1471460</v>
      </c>
      <c r="CS37" s="630"/>
      <c r="CT37" s="630"/>
      <c r="CU37" s="630"/>
      <c r="CV37" s="630"/>
      <c r="CW37" s="630"/>
      <c r="CX37" s="630"/>
      <c r="CY37" s="631"/>
      <c r="CZ37" s="604">
        <v>3.3</v>
      </c>
      <c r="DA37" s="632"/>
      <c r="DB37" s="632"/>
      <c r="DC37" s="633"/>
      <c r="DD37" s="608">
        <v>1454384</v>
      </c>
      <c r="DE37" s="630"/>
      <c r="DF37" s="630"/>
      <c r="DG37" s="630"/>
      <c r="DH37" s="630"/>
      <c r="DI37" s="630"/>
      <c r="DJ37" s="630"/>
      <c r="DK37" s="631"/>
      <c r="DL37" s="608">
        <v>1296010</v>
      </c>
      <c r="DM37" s="630"/>
      <c r="DN37" s="630"/>
      <c r="DO37" s="630"/>
      <c r="DP37" s="630"/>
      <c r="DQ37" s="630"/>
      <c r="DR37" s="630"/>
      <c r="DS37" s="630"/>
      <c r="DT37" s="630"/>
      <c r="DU37" s="630"/>
      <c r="DV37" s="631"/>
      <c r="DW37" s="604">
        <v>5</v>
      </c>
      <c r="DX37" s="632"/>
      <c r="DY37" s="632"/>
      <c r="DZ37" s="632"/>
      <c r="EA37" s="632"/>
      <c r="EB37" s="632"/>
      <c r="EC37" s="634"/>
    </row>
    <row r="38" spans="2:133" ht="11.25" customHeight="1" x14ac:dyDescent="0.15">
      <c r="B38" s="601" t="s">
        <v>289</v>
      </c>
      <c r="C38" s="602"/>
      <c r="D38" s="602"/>
      <c r="E38" s="602"/>
      <c r="F38" s="602"/>
      <c r="G38" s="602"/>
      <c r="H38" s="602"/>
      <c r="I38" s="602"/>
      <c r="J38" s="602"/>
      <c r="K38" s="602"/>
      <c r="L38" s="602"/>
      <c r="M38" s="602"/>
      <c r="N38" s="602"/>
      <c r="O38" s="602"/>
      <c r="P38" s="602"/>
      <c r="Q38" s="603"/>
      <c r="R38" s="595">
        <v>1672613</v>
      </c>
      <c r="S38" s="596"/>
      <c r="T38" s="596"/>
      <c r="U38" s="596"/>
      <c r="V38" s="596"/>
      <c r="W38" s="596"/>
      <c r="X38" s="596"/>
      <c r="Y38" s="597"/>
      <c r="Z38" s="598">
        <v>3.6</v>
      </c>
      <c r="AA38" s="598"/>
      <c r="AB38" s="598"/>
      <c r="AC38" s="598"/>
      <c r="AD38" s="599" t="s">
        <v>207</v>
      </c>
      <c r="AE38" s="599"/>
      <c r="AF38" s="599"/>
      <c r="AG38" s="599"/>
      <c r="AH38" s="599"/>
      <c r="AI38" s="599"/>
      <c r="AJ38" s="599"/>
      <c r="AK38" s="599"/>
      <c r="AL38" s="604" t="s">
        <v>207</v>
      </c>
      <c r="AM38" s="605"/>
      <c r="AN38" s="605"/>
      <c r="AO38" s="606"/>
      <c r="AQ38" s="652" t="s">
        <v>304</v>
      </c>
      <c r="AR38" s="653"/>
      <c r="AS38" s="653"/>
      <c r="AT38" s="653"/>
      <c r="AU38" s="653"/>
      <c r="AV38" s="653"/>
      <c r="AW38" s="653"/>
      <c r="AX38" s="653"/>
      <c r="AY38" s="654"/>
      <c r="AZ38" s="595">
        <v>1398</v>
      </c>
      <c r="BA38" s="596"/>
      <c r="BB38" s="596"/>
      <c r="BC38" s="596"/>
      <c r="BD38" s="630"/>
      <c r="BE38" s="630"/>
      <c r="BF38" s="643"/>
      <c r="BG38" s="601" t="s">
        <v>386</v>
      </c>
      <c r="BH38" s="602"/>
      <c r="BI38" s="602"/>
      <c r="BJ38" s="602"/>
      <c r="BK38" s="602"/>
      <c r="BL38" s="602"/>
      <c r="BM38" s="602"/>
      <c r="BN38" s="602"/>
      <c r="BO38" s="602"/>
      <c r="BP38" s="602"/>
      <c r="BQ38" s="602"/>
      <c r="BR38" s="602"/>
      <c r="BS38" s="602"/>
      <c r="BT38" s="602"/>
      <c r="BU38" s="603"/>
      <c r="BV38" s="595">
        <v>16106</v>
      </c>
      <c r="BW38" s="596"/>
      <c r="BX38" s="596"/>
      <c r="BY38" s="596"/>
      <c r="BZ38" s="596"/>
      <c r="CA38" s="596"/>
      <c r="CB38" s="609"/>
      <c r="CD38" s="601" t="s">
        <v>537</v>
      </c>
      <c r="CE38" s="602"/>
      <c r="CF38" s="602"/>
      <c r="CG38" s="602"/>
      <c r="CH38" s="602"/>
      <c r="CI38" s="602"/>
      <c r="CJ38" s="602"/>
      <c r="CK38" s="602"/>
      <c r="CL38" s="602"/>
      <c r="CM38" s="602"/>
      <c r="CN38" s="602"/>
      <c r="CO38" s="602"/>
      <c r="CP38" s="602"/>
      <c r="CQ38" s="603"/>
      <c r="CR38" s="595">
        <v>3672777</v>
      </c>
      <c r="CS38" s="596"/>
      <c r="CT38" s="596"/>
      <c r="CU38" s="596"/>
      <c r="CV38" s="596"/>
      <c r="CW38" s="596"/>
      <c r="CX38" s="596"/>
      <c r="CY38" s="597"/>
      <c r="CZ38" s="604">
        <v>8.1</v>
      </c>
      <c r="DA38" s="632"/>
      <c r="DB38" s="632"/>
      <c r="DC38" s="633"/>
      <c r="DD38" s="608">
        <v>2975541</v>
      </c>
      <c r="DE38" s="596"/>
      <c r="DF38" s="596"/>
      <c r="DG38" s="596"/>
      <c r="DH38" s="596"/>
      <c r="DI38" s="596"/>
      <c r="DJ38" s="596"/>
      <c r="DK38" s="597"/>
      <c r="DL38" s="608">
        <v>2907970</v>
      </c>
      <c r="DM38" s="596"/>
      <c r="DN38" s="596"/>
      <c r="DO38" s="596"/>
      <c r="DP38" s="596"/>
      <c r="DQ38" s="596"/>
      <c r="DR38" s="596"/>
      <c r="DS38" s="596"/>
      <c r="DT38" s="596"/>
      <c r="DU38" s="596"/>
      <c r="DV38" s="597"/>
      <c r="DW38" s="604">
        <v>11.1</v>
      </c>
      <c r="DX38" s="632"/>
      <c r="DY38" s="632"/>
      <c r="DZ38" s="632"/>
      <c r="EA38" s="632"/>
      <c r="EB38" s="632"/>
      <c r="EC38" s="634"/>
    </row>
    <row r="39" spans="2:133" ht="11.25" customHeight="1" x14ac:dyDescent="0.15">
      <c r="B39" s="601" t="s">
        <v>375</v>
      </c>
      <c r="C39" s="602"/>
      <c r="D39" s="602"/>
      <c r="E39" s="602"/>
      <c r="F39" s="602"/>
      <c r="G39" s="602"/>
      <c r="H39" s="602"/>
      <c r="I39" s="602"/>
      <c r="J39" s="602"/>
      <c r="K39" s="602"/>
      <c r="L39" s="602"/>
      <c r="M39" s="602"/>
      <c r="N39" s="602"/>
      <c r="O39" s="602"/>
      <c r="P39" s="602"/>
      <c r="Q39" s="603"/>
      <c r="R39" s="595">
        <v>801221</v>
      </c>
      <c r="S39" s="596"/>
      <c r="T39" s="596"/>
      <c r="U39" s="596"/>
      <c r="V39" s="596"/>
      <c r="W39" s="596"/>
      <c r="X39" s="596"/>
      <c r="Y39" s="597"/>
      <c r="Z39" s="598">
        <v>1.7</v>
      </c>
      <c r="AA39" s="598"/>
      <c r="AB39" s="598"/>
      <c r="AC39" s="598"/>
      <c r="AD39" s="599">
        <v>42309</v>
      </c>
      <c r="AE39" s="599"/>
      <c r="AF39" s="599"/>
      <c r="AG39" s="599"/>
      <c r="AH39" s="599"/>
      <c r="AI39" s="599"/>
      <c r="AJ39" s="599"/>
      <c r="AK39" s="599"/>
      <c r="AL39" s="604">
        <v>0.2</v>
      </c>
      <c r="AM39" s="605"/>
      <c r="AN39" s="605"/>
      <c r="AO39" s="606"/>
      <c r="AQ39" s="652" t="s">
        <v>538</v>
      </c>
      <c r="AR39" s="653"/>
      <c r="AS39" s="653"/>
      <c r="AT39" s="653"/>
      <c r="AU39" s="653"/>
      <c r="AV39" s="653"/>
      <c r="AW39" s="653"/>
      <c r="AX39" s="653"/>
      <c r="AY39" s="654"/>
      <c r="AZ39" s="595" t="s">
        <v>207</v>
      </c>
      <c r="BA39" s="596"/>
      <c r="BB39" s="596"/>
      <c r="BC39" s="596"/>
      <c r="BD39" s="630"/>
      <c r="BE39" s="630"/>
      <c r="BF39" s="643"/>
      <c r="BG39" s="601" t="s">
        <v>332</v>
      </c>
      <c r="BH39" s="602"/>
      <c r="BI39" s="602"/>
      <c r="BJ39" s="602"/>
      <c r="BK39" s="602"/>
      <c r="BL39" s="602"/>
      <c r="BM39" s="602"/>
      <c r="BN39" s="602"/>
      <c r="BO39" s="602"/>
      <c r="BP39" s="602"/>
      <c r="BQ39" s="602"/>
      <c r="BR39" s="602"/>
      <c r="BS39" s="602"/>
      <c r="BT39" s="602"/>
      <c r="BU39" s="603"/>
      <c r="BV39" s="595">
        <v>23717</v>
      </c>
      <c r="BW39" s="596"/>
      <c r="BX39" s="596"/>
      <c r="BY39" s="596"/>
      <c r="BZ39" s="596"/>
      <c r="CA39" s="596"/>
      <c r="CB39" s="609"/>
      <c r="CD39" s="601" t="s">
        <v>539</v>
      </c>
      <c r="CE39" s="602"/>
      <c r="CF39" s="602"/>
      <c r="CG39" s="602"/>
      <c r="CH39" s="602"/>
      <c r="CI39" s="602"/>
      <c r="CJ39" s="602"/>
      <c r="CK39" s="602"/>
      <c r="CL39" s="602"/>
      <c r="CM39" s="602"/>
      <c r="CN39" s="602"/>
      <c r="CO39" s="602"/>
      <c r="CP39" s="602"/>
      <c r="CQ39" s="603"/>
      <c r="CR39" s="595">
        <v>2864964</v>
      </c>
      <c r="CS39" s="630"/>
      <c r="CT39" s="630"/>
      <c r="CU39" s="630"/>
      <c r="CV39" s="630"/>
      <c r="CW39" s="630"/>
      <c r="CX39" s="630"/>
      <c r="CY39" s="631"/>
      <c r="CZ39" s="604">
        <v>6.3</v>
      </c>
      <c r="DA39" s="632"/>
      <c r="DB39" s="632"/>
      <c r="DC39" s="633"/>
      <c r="DD39" s="608">
        <v>1996117</v>
      </c>
      <c r="DE39" s="630"/>
      <c r="DF39" s="630"/>
      <c r="DG39" s="630"/>
      <c r="DH39" s="630"/>
      <c r="DI39" s="630"/>
      <c r="DJ39" s="630"/>
      <c r="DK39" s="631"/>
      <c r="DL39" s="608" t="s">
        <v>207</v>
      </c>
      <c r="DM39" s="630"/>
      <c r="DN39" s="630"/>
      <c r="DO39" s="630"/>
      <c r="DP39" s="630"/>
      <c r="DQ39" s="630"/>
      <c r="DR39" s="630"/>
      <c r="DS39" s="630"/>
      <c r="DT39" s="630"/>
      <c r="DU39" s="630"/>
      <c r="DV39" s="631"/>
      <c r="DW39" s="604" t="s">
        <v>207</v>
      </c>
      <c r="DX39" s="632"/>
      <c r="DY39" s="632"/>
      <c r="DZ39" s="632"/>
      <c r="EA39" s="632"/>
      <c r="EB39" s="632"/>
      <c r="EC39" s="634"/>
    </row>
    <row r="40" spans="2:133" ht="11.25" customHeight="1" x14ac:dyDescent="0.15">
      <c r="B40" s="601" t="s">
        <v>390</v>
      </c>
      <c r="C40" s="602"/>
      <c r="D40" s="602"/>
      <c r="E40" s="602"/>
      <c r="F40" s="602"/>
      <c r="G40" s="602"/>
      <c r="H40" s="602"/>
      <c r="I40" s="602"/>
      <c r="J40" s="602"/>
      <c r="K40" s="602"/>
      <c r="L40" s="602"/>
      <c r="M40" s="602"/>
      <c r="N40" s="602"/>
      <c r="O40" s="602"/>
      <c r="P40" s="602"/>
      <c r="Q40" s="603"/>
      <c r="R40" s="595">
        <v>3742248</v>
      </c>
      <c r="S40" s="596"/>
      <c r="T40" s="596"/>
      <c r="U40" s="596"/>
      <c r="V40" s="596"/>
      <c r="W40" s="596"/>
      <c r="X40" s="596"/>
      <c r="Y40" s="597"/>
      <c r="Z40" s="598">
        <v>8</v>
      </c>
      <c r="AA40" s="598"/>
      <c r="AB40" s="598"/>
      <c r="AC40" s="598"/>
      <c r="AD40" s="599" t="s">
        <v>207</v>
      </c>
      <c r="AE40" s="599"/>
      <c r="AF40" s="599"/>
      <c r="AG40" s="599"/>
      <c r="AH40" s="599"/>
      <c r="AI40" s="599"/>
      <c r="AJ40" s="599"/>
      <c r="AK40" s="599"/>
      <c r="AL40" s="604" t="s">
        <v>207</v>
      </c>
      <c r="AM40" s="605"/>
      <c r="AN40" s="605"/>
      <c r="AO40" s="606"/>
      <c r="AQ40" s="652" t="s">
        <v>19</v>
      </c>
      <c r="AR40" s="653"/>
      <c r="AS40" s="653"/>
      <c r="AT40" s="653"/>
      <c r="AU40" s="653"/>
      <c r="AV40" s="653"/>
      <c r="AW40" s="653"/>
      <c r="AX40" s="653"/>
      <c r="AY40" s="654"/>
      <c r="AZ40" s="595" t="s">
        <v>207</v>
      </c>
      <c r="BA40" s="596"/>
      <c r="BB40" s="596"/>
      <c r="BC40" s="596"/>
      <c r="BD40" s="630"/>
      <c r="BE40" s="630"/>
      <c r="BF40" s="643"/>
      <c r="BG40" s="684" t="s">
        <v>540</v>
      </c>
      <c r="BH40" s="685"/>
      <c r="BI40" s="685"/>
      <c r="BJ40" s="685"/>
      <c r="BK40" s="685"/>
      <c r="BL40" s="49"/>
      <c r="BM40" s="602" t="s">
        <v>541</v>
      </c>
      <c r="BN40" s="602"/>
      <c r="BO40" s="602"/>
      <c r="BP40" s="602"/>
      <c r="BQ40" s="602"/>
      <c r="BR40" s="602"/>
      <c r="BS40" s="602"/>
      <c r="BT40" s="602"/>
      <c r="BU40" s="603"/>
      <c r="BV40" s="595">
        <v>94</v>
      </c>
      <c r="BW40" s="596"/>
      <c r="BX40" s="596"/>
      <c r="BY40" s="596"/>
      <c r="BZ40" s="596"/>
      <c r="CA40" s="596"/>
      <c r="CB40" s="609"/>
      <c r="CD40" s="601" t="s">
        <v>542</v>
      </c>
      <c r="CE40" s="602"/>
      <c r="CF40" s="602"/>
      <c r="CG40" s="602"/>
      <c r="CH40" s="602"/>
      <c r="CI40" s="602"/>
      <c r="CJ40" s="602"/>
      <c r="CK40" s="602"/>
      <c r="CL40" s="602"/>
      <c r="CM40" s="602"/>
      <c r="CN40" s="602"/>
      <c r="CO40" s="602"/>
      <c r="CP40" s="602"/>
      <c r="CQ40" s="603"/>
      <c r="CR40" s="595">
        <v>263529</v>
      </c>
      <c r="CS40" s="596"/>
      <c r="CT40" s="596"/>
      <c r="CU40" s="596"/>
      <c r="CV40" s="596"/>
      <c r="CW40" s="596"/>
      <c r="CX40" s="596"/>
      <c r="CY40" s="597"/>
      <c r="CZ40" s="604">
        <v>0.6</v>
      </c>
      <c r="DA40" s="632"/>
      <c r="DB40" s="632"/>
      <c r="DC40" s="633"/>
      <c r="DD40" s="608">
        <v>263529</v>
      </c>
      <c r="DE40" s="596"/>
      <c r="DF40" s="596"/>
      <c r="DG40" s="596"/>
      <c r="DH40" s="596"/>
      <c r="DI40" s="596"/>
      <c r="DJ40" s="596"/>
      <c r="DK40" s="597"/>
      <c r="DL40" s="608">
        <v>39000</v>
      </c>
      <c r="DM40" s="596"/>
      <c r="DN40" s="596"/>
      <c r="DO40" s="596"/>
      <c r="DP40" s="596"/>
      <c r="DQ40" s="596"/>
      <c r="DR40" s="596"/>
      <c r="DS40" s="596"/>
      <c r="DT40" s="596"/>
      <c r="DU40" s="596"/>
      <c r="DV40" s="597"/>
      <c r="DW40" s="604">
        <v>0.1</v>
      </c>
      <c r="DX40" s="632"/>
      <c r="DY40" s="632"/>
      <c r="DZ40" s="632"/>
      <c r="EA40" s="632"/>
      <c r="EB40" s="632"/>
      <c r="EC40" s="634"/>
    </row>
    <row r="41" spans="2:133" ht="11.25" customHeight="1" x14ac:dyDescent="0.15">
      <c r="B41" s="601" t="s">
        <v>543</v>
      </c>
      <c r="C41" s="602"/>
      <c r="D41" s="602"/>
      <c r="E41" s="602"/>
      <c r="F41" s="602"/>
      <c r="G41" s="602"/>
      <c r="H41" s="602"/>
      <c r="I41" s="602"/>
      <c r="J41" s="602"/>
      <c r="K41" s="602"/>
      <c r="L41" s="602"/>
      <c r="M41" s="602"/>
      <c r="N41" s="602"/>
      <c r="O41" s="602"/>
      <c r="P41" s="602"/>
      <c r="Q41" s="603"/>
      <c r="R41" s="595" t="s">
        <v>207</v>
      </c>
      <c r="S41" s="596"/>
      <c r="T41" s="596"/>
      <c r="U41" s="596"/>
      <c r="V41" s="596"/>
      <c r="W41" s="596"/>
      <c r="X41" s="596"/>
      <c r="Y41" s="597"/>
      <c r="Z41" s="598" t="s">
        <v>207</v>
      </c>
      <c r="AA41" s="598"/>
      <c r="AB41" s="598"/>
      <c r="AC41" s="598"/>
      <c r="AD41" s="599" t="s">
        <v>207</v>
      </c>
      <c r="AE41" s="599"/>
      <c r="AF41" s="599"/>
      <c r="AG41" s="599"/>
      <c r="AH41" s="599"/>
      <c r="AI41" s="599"/>
      <c r="AJ41" s="599"/>
      <c r="AK41" s="599"/>
      <c r="AL41" s="604" t="s">
        <v>207</v>
      </c>
      <c r="AM41" s="605"/>
      <c r="AN41" s="605"/>
      <c r="AO41" s="606"/>
      <c r="AQ41" s="652" t="s">
        <v>544</v>
      </c>
      <c r="AR41" s="653"/>
      <c r="AS41" s="653"/>
      <c r="AT41" s="653"/>
      <c r="AU41" s="653"/>
      <c r="AV41" s="653"/>
      <c r="AW41" s="653"/>
      <c r="AX41" s="653"/>
      <c r="AY41" s="654"/>
      <c r="AZ41" s="595">
        <v>768998</v>
      </c>
      <c r="BA41" s="596"/>
      <c r="BB41" s="596"/>
      <c r="BC41" s="596"/>
      <c r="BD41" s="630"/>
      <c r="BE41" s="630"/>
      <c r="BF41" s="643"/>
      <c r="BG41" s="684"/>
      <c r="BH41" s="685"/>
      <c r="BI41" s="685"/>
      <c r="BJ41" s="685"/>
      <c r="BK41" s="685"/>
      <c r="BL41" s="49"/>
      <c r="BM41" s="602" t="s">
        <v>337</v>
      </c>
      <c r="BN41" s="602"/>
      <c r="BO41" s="602"/>
      <c r="BP41" s="602"/>
      <c r="BQ41" s="602"/>
      <c r="BR41" s="602"/>
      <c r="BS41" s="602"/>
      <c r="BT41" s="602"/>
      <c r="BU41" s="603"/>
      <c r="BV41" s="595" t="s">
        <v>207</v>
      </c>
      <c r="BW41" s="596"/>
      <c r="BX41" s="596"/>
      <c r="BY41" s="596"/>
      <c r="BZ41" s="596"/>
      <c r="CA41" s="596"/>
      <c r="CB41" s="609"/>
      <c r="CD41" s="601" t="s">
        <v>545</v>
      </c>
      <c r="CE41" s="602"/>
      <c r="CF41" s="602"/>
      <c r="CG41" s="602"/>
      <c r="CH41" s="602"/>
      <c r="CI41" s="602"/>
      <c r="CJ41" s="602"/>
      <c r="CK41" s="602"/>
      <c r="CL41" s="602"/>
      <c r="CM41" s="602"/>
      <c r="CN41" s="602"/>
      <c r="CO41" s="602"/>
      <c r="CP41" s="602"/>
      <c r="CQ41" s="603"/>
      <c r="CR41" s="595" t="s">
        <v>207</v>
      </c>
      <c r="CS41" s="630"/>
      <c r="CT41" s="630"/>
      <c r="CU41" s="630"/>
      <c r="CV41" s="630"/>
      <c r="CW41" s="630"/>
      <c r="CX41" s="630"/>
      <c r="CY41" s="631"/>
      <c r="CZ41" s="604" t="s">
        <v>207</v>
      </c>
      <c r="DA41" s="632"/>
      <c r="DB41" s="632"/>
      <c r="DC41" s="633"/>
      <c r="DD41" s="608" t="s">
        <v>207</v>
      </c>
      <c r="DE41" s="630"/>
      <c r="DF41" s="630"/>
      <c r="DG41" s="630"/>
      <c r="DH41" s="630"/>
      <c r="DI41" s="630"/>
      <c r="DJ41" s="630"/>
      <c r="DK41" s="631"/>
      <c r="DL41" s="655"/>
      <c r="DM41" s="656"/>
      <c r="DN41" s="656"/>
      <c r="DO41" s="656"/>
      <c r="DP41" s="656"/>
      <c r="DQ41" s="656"/>
      <c r="DR41" s="656"/>
      <c r="DS41" s="656"/>
      <c r="DT41" s="656"/>
      <c r="DU41" s="656"/>
      <c r="DV41" s="657"/>
      <c r="DW41" s="658"/>
      <c r="DX41" s="659"/>
      <c r="DY41" s="659"/>
      <c r="DZ41" s="659"/>
      <c r="EA41" s="659"/>
      <c r="EB41" s="659"/>
      <c r="EC41" s="660"/>
    </row>
    <row r="42" spans="2:133" ht="11.25" customHeight="1" x14ac:dyDescent="0.15">
      <c r="B42" s="601" t="s">
        <v>546</v>
      </c>
      <c r="C42" s="602"/>
      <c r="D42" s="602"/>
      <c r="E42" s="602"/>
      <c r="F42" s="602"/>
      <c r="G42" s="602"/>
      <c r="H42" s="602"/>
      <c r="I42" s="602"/>
      <c r="J42" s="602"/>
      <c r="K42" s="602"/>
      <c r="L42" s="602"/>
      <c r="M42" s="602"/>
      <c r="N42" s="602"/>
      <c r="O42" s="602"/>
      <c r="P42" s="602"/>
      <c r="Q42" s="603"/>
      <c r="R42" s="595" t="s">
        <v>207</v>
      </c>
      <c r="S42" s="596"/>
      <c r="T42" s="596"/>
      <c r="U42" s="596"/>
      <c r="V42" s="596"/>
      <c r="W42" s="596"/>
      <c r="X42" s="596"/>
      <c r="Y42" s="597"/>
      <c r="Z42" s="598" t="s">
        <v>207</v>
      </c>
      <c r="AA42" s="598"/>
      <c r="AB42" s="598"/>
      <c r="AC42" s="598"/>
      <c r="AD42" s="599" t="s">
        <v>207</v>
      </c>
      <c r="AE42" s="599"/>
      <c r="AF42" s="599"/>
      <c r="AG42" s="599"/>
      <c r="AH42" s="599"/>
      <c r="AI42" s="599"/>
      <c r="AJ42" s="599"/>
      <c r="AK42" s="599"/>
      <c r="AL42" s="604" t="s">
        <v>207</v>
      </c>
      <c r="AM42" s="605"/>
      <c r="AN42" s="605"/>
      <c r="AO42" s="606"/>
      <c r="AQ42" s="661" t="s">
        <v>391</v>
      </c>
      <c r="AR42" s="662"/>
      <c r="AS42" s="662"/>
      <c r="AT42" s="662"/>
      <c r="AU42" s="662"/>
      <c r="AV42" s="662"/>
      <c r="AW42" s="662"/>
      <c r="AX42" s="662"/>
      <c r="AY42" s="663"/>
      <c r="AZ42" s="664">
        <v>2903779</v>
      </c>
      <c r="BA42" s="665"/>
      <c r="BB42" s="665"/>
      <c r="BC42" s="665"/>
      <c r="BD42" s="645"/>
      <c r="BE42" s="645"/>
      <c r="BF42" s="647"/>
      <c r="BG42" s="552"/>
      <c r="BH42" s="553"/>
      <c r="BI42" s="553"/>
      <c r="BJ42" s="553"/>
      <c r="BK42" s="553"/>
      <c r="BL42" s="19"/>
      <c r="BM42" s="615" t="s">
        <v>208</v>
      </c>
      <c r="BN42" s="615"/>
      <c r="BO42" s="615"/>
      <c r="BP42" s="615"/>
      <c r="BQ42" s="615"/>
      <c r="BR42" s="615"/>
      <c r="BS42" s="615"/>
      <c r="BT42" s="615"/>
      <c r="BU42" s="616"/>
      <c r="BV42" s="664">
        <v>307</v>
      </c>
      <c r="BW42" s="665"/>
      <c r="BX42" s="665"/>
      <c r="BY42" s="665"/>
      <c r="BZ42" s="665"/>
      <c r="CA42" s="665"/>
      <c r="CB42" s="666"/>
      <c r="CD42" s="601" t="s">
        <v>277</v>
      </c>
      <c r="CE42" s="602"/>
      <c r="CF42" s="602"/>
      <c r="CG42" s="602"/>
      <c r="CH42" s="602"/>
      <c r="CI42" s="602"/>
      <c r="CJ42" s="602"/>
      <c r="CK42" s="602"/>
      <c r="CL42" s="602"/>
      <c r="CM42" s="602"/>
      <c r="CN42" s="602"/>
      <c r="CO42" s="602"/>
      <c r="CP42" s="602"/>
      <c r="CQ42" s="603"/>
      <c r="CR42" s="595">
        <v>3690556</v>
      </c>
      <c r="CS42" s="630"/>
      <c r="CT42" s="630"/>
      <c r="CU42" s="630"/>
      <c r="CV42" s="630"/>
      <c r="CW42" s="630"/>
      <c r="CX42" s="630"/>
      <c r="CY42" s="631"/>
      <c r="CZ42" s="604">
        <v>8.1999999999999993</v>
      </c>
      <c r="DA42" s="632"/>
      <c r="DB42" s="632"/>
      <c r="DC42" s="633"/>
      <c r="DD42" s="608">
        <v>830162</v>
      </c>
      <c r="DE42" s="630"/>
      <c r="DF42" s="630"/>
      <c r="DG42" s="630"/>
      <c r="DH42" s="630"/>
      <c r="DI42" s="630"/>
      <c r="DJ42" s="630"/>
      <c r="DK42" s="631"/>
      <c r="DL42" s="655"/>
      <c r="DM42" s="656"/>
      <c r="DN42" s="656"/>
      <c r="DO42" s="656"/>
      <c r="DP42" s="656"/>
      <c r="DQ42" s="656"/>
      <c r="DR42" s="656"/>
      <c r="DS42" s="656"/>
      <c r="DT42" s="656"/>
      <c r="DU42" s="656"/>
      <c r="DV42" s="657"/>
      <c r="DW42" s="658"/>
      <c r="DX42" s="659"/>
      <c r="DY42" s="659"/>
      <c r="DZ42" s="659"/>
      <c r="EA42" s="659"/>
      <c r="EB42" s="659"/>
      <c r="EC42" s="660"/>
    </row>
    <row r="43" spans="2:133" ht="11.25" customHeight="1" x14ac:dyDescent="0.15">
      <c r="B43" s="601" t="s">
        <v>548</v>
      </c>
      <c r="C43" s="602"/>
      <c r="D43" s="602"/>
      <c r="E43" s="602"/>
      <c r="F43" s="602"/>
      <c r="G43" s="602"/>
      <c r="H43" s="602"/>
      <c r="I43" s="602"/>
      <c r="J43" s="602"/>
      <c r="K43" s="602"/>
      <c r="L43" s="602"/>
      <c r="M43" s="602"/>
      <c r="N43" s="602"/>
      <c r="O43" s="602"/>
      <c r="P43" s="602"/>
      <c r="Q43" s="603"/>
      <c r="R43" s="595">
        <v>1942048</v>
      </c>
      <c r="S43" s="596"/>
      <c r="T43" s="596"/>
      <c r="U43" s="596"/>
      <c r="V43" s="596"/>
      <c r="W43" s="596"/>
      <c r="X43" s="596"/>
      <c r="Y43" s="597"/>
      <c r="Z43" s="598">
        <v>4.0999999999999996</v>
      </c>
      <c r="AA43" s="598"/>
      <c r="AB43" s="598"/>
      <c r="AC43" s="598"/>
      <c r="AD43" s="599" t="s">
        <v>207</v>
      </c>
      <c r="AE43" s="599"/>
      <c r="AF43" s="599"/>
      <c r="AG43" s="599"/>
      <c r="AH43" s="599"/>
      <c r="AI43" s="599"/>
      <c r="AJ43" s="599"/>
      <c r="AK43" s="599"/>
      <c r="AL43" s="604" t="s">
        <v>207</v>
      </c>
      <c r="AM43" s="605"/>
      <c r="AN43" s="605"/>
      <c r="AO43" s="606"/>
      <c r="CD43" s="601" t="s">
        <v>90</v>
      </c>
      <c r="CE43" s="602"/>
      <c r="CF43" s="602"/>
      <c r="CG43" s="602"/>
      <c r="CH43" s="602"/>
      <c r="CI43" s="602"/>
      <c r="CJ43" s="602"/>
      <c r="CK43" s="602"/>
      <c r="CL43" s="602"/>
      <c r="CM43" s="602"/>
      <c r="CN43" s="602"/>
      <c r="CO43" s="602"/>
      <c r="CP43" s="602"/>
      <c r="CQ43" s="603"/>
      <c r="CR43" s="595">
        <v>336203</v>
      </c>
      <c r="CS43" s="630"/>
      <c r="CT43" s="630"/>
      <c r="CU43" s="630"/>
      <c r="CV43" s="630"/>
      <c r="CW43" s="630"/>
      <c r="CX43" s="630"/>
      <c r="CY43" s="631"/>
      <c r="CZ43" s="604">
        <v>0.7</v>
      </c>
      <c r="DA43" s="632"/>
      <c r="DB43" s="632"/>
      <c r="DC43" s="633"/>
      <c r="DD43" s="608">
        <v>336191</v>
      </c>
      <c r="DE43" s="630"/>
      <c r="DF43" s="630"/>
      <c r="DG43" s="630"/>
      <c r="DH43" s="630"/>
      <c r="DI43" s="630"/>
      <c r="DJ43" s="630"/>
      <c r="DK43" s="631"/>
      <c r="DL43" s="655"/>
      <c r="DM43" s="656"/>
      <c r="DN43" s="656"/>
      <c r="DO43" s="656"/>
      <c r="DP43" s="656"/>
      <c r="DQ43" s="656"/>
      <c r="DR43" s="656"/>
      <c r="DS43" s="656"/>
      <c r="DT43" s="656"/>
      <c r="DU43" s="656"/>
      <c r="DV43" s="657"/>
      <c r="DW43" s="658"/>
      <c r="DX43" s="659"/>
      <c r="DY43" s="659"/>
      <c r="DZ43" s="659"/>
      <c r="EA43" s="659"/>
      <c r="EB43" s="659"/>
      <c r="EC43" s="660"/>
    </row>
    <row r="44" spans="2:133" ht="11.25" customHeight="1" x14ac:dyDescent="0.15">
      <c r="B44" s="614" t="s">
        <v>547</v>
      </c>
      <c r="C44" s="615"/>
      <c r="D44" s="615"/>
      <c r="E44" s="615"/>
      <c r="F44" s="615"/>
      <c r="G44" s="615"/>
      <c r="H44" s="615"/>
      <c r="I44" s="615"/>
      <c r="J44" s="615"/>
      <c r="K44" s="615"/>
      <c r="L44" s="615"/>
      <c r="M44" s="615"/>
      <c r="N44" s="615"/>
      <c r="O44" s="615"/>
      <c r="P44" s="615"/>
      <c r="Q44" s="616"/>
      <c r="R44" s="664">
        <v>46823100</v>
      </c>
      <c r="S44" s="665"/>
      <c r="T44" s="665"/>
      <c r="U44" s="665"/>
      <c r="V44" s="665"/>
      <c r="W44" s="665"/>
      <c r="X44" s="665"/>
      <c r="Y44" s="667"/>
      <c r="Z44" s="668">
        <v>100</v>
      </c>
      <c r="AA44" s="668"/>
      <c r="AB44" s="668"/>
      <c r="AC44" s="668"/>
      <c r="AD44" s="669">
        <v>24185600</v>
      </c>
      <c r="AE44" s="669"/>
      <c r="AF44" s="669"/>
      <c r="AG44" s="669"/>
      <c r="AH44" s="669"/>
      <c r="AI44" s="669"/>
      <c r="AJ44" s="669"/>
      <c r="AK44" s="669"/>
      <c r="AL44" s="670">
        <v>100</v>
      </c>
      <c r="AM44" s="646"/>
      <c r="AN44" s="646"/>
      <c r="AO44" s="671"/>
      <c r="CD44" s="575" t="s">
        <v>179</v>
      </c>
      <c r="CE44" s="568"/>
      <c r="CF44" s="601" t="s">
        <v>549</v>
      </c>
      <c r="CG44" s="602"/>
      <c r="CH44" s="602"/>
      <c r="CI44" s="602"/>
      <c r="CJ44" s="602"/>
      <c r="CK44" s="602"/>
      <c r="CL44" s="602"/>
      <c r="CM44" s="602"/>
      <c r="CN44" s="602"/>
      <c r="CO44" s="602"/>
      <c r="CP44" s="602"/>
      <c r="CQ44" s="603"/>
      <c r="CR44" s="595">
        <v>3690556</v>
      </c>
      <c r="CS44" s="596"/>
      <c r="CT44" s="596"/>
      <c r="CU44" s="596"/>
      <c r="CV44" s="596"/>
      <c r="CW44" s="596"/>
      <c r="CX44" s="596"/>
      <c r="CY44" s="597"/>
      <c r="CZ44" s="604">
        <v>8.1999999999999993</v>
      </c>
      <c r="DA44" s="605"/>
      <c r="DB44" s="605"/>
      <c r="DC44" s="610"/>
      <c r="DD44" s="608">
        <v>830162</v>
      </c>
      <c r="DE44" s="596"/>
      <c r="DF44" s="596"/>
      <c r="DG44" s="596"/>
      <c r="DH44" s="596"/>
      <c r="DI44" s="596"/>
      <c r="DJ44" s="596"/>
      <c r="DK44" s="597"/>
      <c r="DL44" s="655"/>
      <c r="DM44" s="656"/>
      <c r="DN44" s="656"/>
      <c r="DO44" s="656"/>
      <c r="DP44" s="656"/>
      <c r="DQ44" s="656"/>
      <c r="DR44" s="656"/>
      <c r="DS44" s="656"/>
      <c r="DT44" s="656"/>
      <c r="DU44" s="656"/>
      <c r="DV44" s="657"/>
      <c r="DW44" s="658"/>
      <c r="DX44" s="659"/>
      <c r="DY44" s="659"/>
      <c r="DZ44" s="659"/>
      <c r="EA44" s="659"/>
      <c r="EB44" s="659"/>
      <c r="EC44" s="660"/>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6"/>
      <c r="CE45" s="571"/>
      <c r="CF45" s="601" t="s">
        <v>550</v>
      </c>
      <c r="CG45" s="602"/>
      <c r="CH45" s="602"/>
      <c r="CI45" s="602"/>
      <c r="CJ45" s="602"/>
      <c r="CK45" s="602"/>
      <c r="CL45" s="602"/>
      <c r="CM45" s="602"/>
      <c r="CN45" s="602"/>
      <c r="CO45" s="602"/>
      <c r="CP45" s="602"/>
      <c r="CQ45" s="603"/>
      <c r="CR45" s="595">
        <v>1870088</v>
      </c>
      <c r="CS45" s="630"/>
      <c r="CT45" s="630"/>
      <c r="CU45" s="630"/>
      <c r="CV45" s="630"/>
      <c r="CW45" s="630"/>
      <c r="CX45" s="630"/>
      <c r="CY45" s="631"/>
      <c r="CZ45" s="604">
        <v>4.0999999999999996</v>
      </c>
      <c r="DA45" s="632"/>
      <c r="DB45" s="632"/>
      <c r="DC45" s="633"/>
      <c r="DD45" s="608">
        <v>26412</v>
      </c>
      <c r="DE45" s="630"/>
      <c r="DF45" s="630"/>
      <c r="DG45" s="630"/>
      <c r="DH45" s="630"/>
      <c r="DI45" s="630"/>
      <c r="DJ45" s="630"/>
      <c r="DK45" s="631"/>
      <c r="DL45" s="655"/>
      <c r="DM45" s="656"/>
      <c r="DN45" s="656"/>
      <c r="DO45" s="656"/>
      <c r="DP45" s="656"/>
      <c r="DQ45" s="656"/>
      <c r="DR45" s="656"/>
      <c r="DS45" s="656"/>
      <c r="DT45" s="656"/>
      <c r="DU45" s="656"/>
      <c r="DV45" s="657"/>
      <c r="DW45" s="658"/>
      <c r="DX45" s="659"/>
      <c r="DY45" s="659"/>
      <c r="DZ45" s="659"/>
      <c r="EA45" s="659"/>
      <c r="EB45" s="659"/>
      <c r="EC45" s="660"/>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6"/>
      <c r="CE46" s="571"/>
      <c r="CF46" s="601" t="s">
        <v>551</v>
      </c>
      <c r="CG46" s="602"/>
      <c r="CH46" s="602"/>
      <c r="CI46" s="602"/>
      <c r="CJ46" s="602"/>
      <c r="CK46" s="602"/>
      <c r="CL46" s="602"/>
      <c r="CM46" s="602"/>
      <c r="CN46" s="602"/>
      <c r="CO46" s="602"/>
      <c r="CP46" s="602"/>
      <c r="CQ46" s="603"/>
      <c r="CR46" s="595">
        <v>1803077</v>
      </c>
      <c r="CS46" s="596"/>
      <c r="CT46" s="596"/>
      <c r="CU46" s="596"/>
      <c r="CV46" s="596"/>
      <c r="CW46" s="596"/>
      <c r="CX46" s="596"/>
      <c r="CY46" s="597"/>
      <c r="CZ46" s="604">
        <v>4</v>
      </c>
      <c r="DA46" s="605"/>
      <c r="DB46" s="605"/>
      <c r="DC46" s="610"/>
      <c r="DD46" s="608">
        <v>801359</v>
      </c>
      <c r="DE46" s="596"/>
      <c r="DF46" s="596"/>
      <c r="DG46" s="596"/>
      <c r="DH46" s="596"/>
      <c r="DI46" s="596"/>
      <c r="DJ46" s="596"/>
      <c r="DK46" s="597"/>
      <c r="DL46" s="655"/>
      <c r="DM46" s="656"/>
      <c r="DN46" s="656"/>
      <c r="DO46" s="656"/>
      <c r="DP46" s="656"/>
      <c r="DQ46" s="656"/>
      <c r="DR46" s="656"/>
      <c r="DS46" s="656"/>
      <c r="DT46" s="656"/>
      <c r="DU46" s="656"/>
      <c r="DV46" s="657"/>
      <c r="DW46" s="658"/>
      <c r="DX46" s="659"/>
      <c r="DY46" s="659"/>
      <c r="DZ46" s="659"/>
      <c r="EA46" s="659"/>
      <c r="EB46" s="659"/>
      <c r="EC46" s="660"/>
    </row>
    <row r="47" spans="2:133" ht="11.25" customHeight="1" x14ac:dyDescent="0.15">
      <c r="B47" s="672" t="s">
        <v>552</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c r="CA47" s="672"/>
      <c r="CB47" s="672"/>
      <c r="CD47" s="576"/>
      <c r="CE47" s="571"/>
      <c r="CF47" s="601" t="s">
        <v>553</v>
      </c>
      <c r="CG47" s="602"/>
      <c r="CH47" s="602"/>
      <c r="CI47" s="602"/>
      <c r="CJ47" s="602"/>
      <c r="CK47" s="602"/>
      <c r="CL47" s="602"/>
      <c r="CM47" s="602"/>
      <c r="CN47" s="602"/>
      <c r="CO47" s="602"/>
      <c r="CP47" s="602"/>
      <c r="CQ47" s="603"/>
      <c r="CR47" s="595" t="s">
        <v>207</v>
      </c>
      <c r="CS47" s="630"/>
      <c r="CT47" s="630"/>
      <c r="CU47" s="630"/>
      <c r="CV47" s="630"/>
      <c r="CW47" s="630"/>
      <c r="CX47" s="630"/>
      <c r="CY47" s="631"/>
      <c r="CZ47" s="604" t="s">
        <v>207</v>
      </c>
      <c r="DA47" s="632"/>
      <c r="DB47" s="632"/>
      <c r="DC47" s="633"/>
      <c r="DD47" s="608" t="s">
        <v>207</v>
      </c>
      <c r="DE47" s="630"/>
      <c r="DF47" s="630"/>
      <c r="DG47" s="630"/>
      <c r="DH47" s="630"/>
      <c r="DI47" s="630"/>
      <c r="DJ47" s="630"/>
      <c r="DK47" s="631"/>
      <c r="DL47" s="655"/>
      <c r="DM47" s="656"/>
      <c r="DN47" s="656"/>
      <c r="DO47" s="656"/>
      <c r="DP47" s="656"/>
      <c r="DQ47" s="656"/>
      <c r="DR47" s="656"/>
      <c r="DS47" s="656"/>
      <c r="DT47" s="656"/>
      <c r="DU47" s="656"/>
      <c r="DV47" s="657"/>
      <c r="DW47" s="658"/>
      <c r="DX47" s="659"/>
      <c r="DY47" s="659"/>
      <c r="DZ47" s="659"/>
      <c r="EA47" s="659"/>
      <c r="EB47" s="659"/>
      <c r="EC47" s="660"/>
    </row>
    <row r="48" spans="2:133" x14ac:dyDescent="0.15">
      <c r="B48" s="673" t="s">
        <v>264</v>
      </c>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c r="CA48" s="673"/>
      <c r="CB48" s="673"/>
      <c r="CD48" s="577"/>
      <c r="CE48" s="579"/>
      <c r="CF48" s="601" t="s">
        <v>554</v>
      </c>
      <c r="CG48" s="602"/>
      <c r="CH48" s="602"/>
      <c r="CI48" s="602"/>
      <c r="CJ48" s="602"/>
      <c r="CK48" s="602"/>
      <c r="CL48" s="602"/>
      <c r="CM48" s="602"/>
      <c r="CN48" s="602"/>
      <c r="CO48" s="602"/>
      <c r="CP48" s="602"/>
      <c r="CQ48" s="603"/>
      <c r="CR48" s="595" t="s">
        <v>207</v>
      </c>
      <c r="CS48" s="596"/>
      <c r="CT48" s="596"/>
      <c r="CU48" s="596"/>
      <c r="CV48" s="596"/>
      <c r="CW48" s="596"/>
      <c r="CX48" s="596"/>
      <c r="CY48" s="597"/>
      <c r="CZ48" s="604" t="s">
        <v>207</v>
      </c>
      <c r="DA48" s="605"/>
      <c r="DB48" s="605"/>
      <c r="DC48" s="610"/>
      <c r="DD48" s="608" t="s">
        <v>207</v>
      </c>
      <c r="DE48" s="596"/>
      <c r="DF48" s="596"/>
      <c r="DG48" s="596"/>
      <c r="DH48" s="596"/>
      <c r="DI48" s="596"/>
      <c r="DJ48" s="596"/>
      <c r="DK48" s="597"/>
      <c r="DL48" s="655"/>
      <c r="DM48" s="656"/>
      <c r="DN48" s="656"/>
      <c r="DO48" s="656"/>
      <c r="DP48" s="656"/>
      <c r="DQ48" s="656"/>
      <c r="DR48" s="656"/>
      <c r="DS48" s="656"/>
      <c r="DT48" s="656"/>
      <c r="DU48" s="656"/>
      <c r="DV48" s="657"/>
      <c r="DW48" s="658"/>
      <c r="DX48" s="659"/>
      <c r="DY48" s="659"/>
      <c r="DZ48" s="659"/>
      <c r="EA48" s="659"/>
      <c r="EB48" s="659"/>
      <c r="EC48" s="660"/>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4" t="s">
        <v>197</v>
      </c>
      <c r="CE49" s="615"/>
      <c r="CF49" s="615"/>
      <c r="CG49" s="615"/>
      <c r="CH49" s="615"/>
      <c r="CI49" s="615"/>
      <c r="CJ49" s="615"/>
      <c r="CK49" s="615"/>
      <c r="CL49" s="615"/>
      <c r="CM49" s="615"/>
      <c r="CN49" s="615"/>
      <c r="CO49" s="615"/>
      <c r="CP49" s="615"/>
      <c r="CQ49" s="616"/>
      <c r="CR49" s="664">
        <v>45178076</v>
      </c>
      <c r="CS49" s="645"/>
      <c r="CT49" s="645"/>
      <c r="CU49" s="645"/>
      <c r="CV49" s="645"/>
      <c r="CW49" s="645"/>
      <c r="CX49" s="645"/>
      <c r="CY49" s="674"/>
      <c r="CZ49" s="670">
        <v>100</v>
      </c>
      <c r="DA49" s="675"/>
      <c r="DB49" s="675"/>
      <c r="DC49" s="676"/>
      <c r="DD49" s="677">
        <v>28630274</v>
      </c>
      <c r="DE49" s="645"/>
      <c r="DF49" s="645"/>
      <c r="DG49" s="645"/>
      <c r="DH49" s="645"/>
      <c r="DI49" s="645"/>
      <c r="DJ49" s="645"/>
      <c r="DK49" s="674"/>
      <c r="DL49" s="678"/>
      <c r="DM49" s="679"/>
      <c r="DN49" s="679"/>
      <c r="DO49" s="679"/>
      <c r="DP49" s="679"/>
      <c r="DQ49" s="679"/>
      <c r="DR49" s="679"/>
      <c r="DS49" s="679"/>
      <c r="DT49" s="679"/>
      <c r="DU49" s="679"/>
      <c r="DV49" s="680"/>
      <c r="DW49" s="681"/>
      <c r="DX49" s="682"/>
      <c r="DY49" s="682"/>
      <c r="DZ49" s="682"/>
      <c r="EA49" s="682"/>
      <c r="EB49" s="682"/>
      <c r="EC49" s="683"/>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TLZh/XvJ6Y1bhV1gncOXLFxmpMeHLHfg0TXk3+LDVFOOw/DJqnqSmv4Rl8x1z7vbodHutiDPLZqggu0CqzANtA==" saltValue="pytd6Yz1ZXh+95tl+mZ92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9" t="s">
        <v>300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90" t="s">
        <v>303</v>
      </c>
      <c r="DK2" s="691"/>
      <c r="DL2" s="691"/>
      <c r="DM2" s="691"/>
      <c r="DN2" s="691"/>
      <c r="DO2" s="692"/>
      <c r="DP2" s="54"/>
      <c r="DQ2" s="690" t="s">
        <v>192</v>
      </c>
      <c r="DR2" s="691"/>
      <c r="DS2" s="691"/>
      <c r="DT2" s="691"/>
      <c r="DU2" s="691"/>
      <c r="DV2" s="691"/>
      <c r="DW2" s="691"/>
      <c r="DX2" s="691"/>
      <c r="DY2" s="691"/>
      <c r="DZ2" s="692"/>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3" t="s">
        <v>395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0"/>
      <c r="BA4" s="60"/>
      <c r="BB4" s="60"/>
      <c r="BC4" s="60"/>
      <c r="BD4" s="60"/>
      <c r="BE4" s="71"/>
      <c r="BF4" s="71"/>
      <c r="BG4" s="71"/>
      <c r="BH4" s="71"/>
      <c r="BI4" s="71"/>
      <c r="BJ4" s="71"/>
      <c r="BK4" s="71"/>
      <c r="BL4" s="71"/>
      <c r="BM4" s="71"/>
      <c r="BN4" s="71"/>
      <c r="BO4" s="71"/>
      <c r="BP4" s="71"/>
      <c r="BQ4" s="694" t="s">
        <v>396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71"/>
    </row>
    <row r="5" spans="1:131" s="51" customFormat="1" ht="26.25" customHeight="1" x14ac:dyDescent="0.15">
      <c r="A5" s="947" t="s">
        <v>397</v>
      </c>
      <c r="B5" s="948"/>
      <c r="C5" s="948"/>
      <c r="D5" s="948"/>
      <c r="E5" s="948"/>
      <c r="F5" s="948"/>
      <c r="G5" s="948"/>
      <c r="H5" s="948"/>
      <c r="I5" s="948"/>
      <c r="J5" s="948"/>
      <c r="K5" s="948"/>
      <c r="L5" s="948"/>
      <c r="M5" s="948"/>
      <c r="N5" s="948"/>
      <c r="O5" s="948"/>
      <c r="P5" s="949"/>
      <c r="Q5" s="953" t="s">
        <v>185</v>
      </c>
      <c r="R5" s="954"/>
      <c r="S5" s="954"/>
      <c r="T5" s="954"/>
      <c r="U5" s="955"/>
      <c r="V5" s="953" t="s">
        <v>398</v>
      </c>
      <c r="W5" s="954"/>
      <c r="X5" s="954"/>
      <c r="Y5" s="954"/>
      <c r="Z5" s="955"/>
      <c r="AA5" s="953" t="s">
        <v>399</v>
      </c>
      <c r="AB5" s="954"/>
      <c r="AC5" s="954"/>
      <c r="AD5" s="954"/>
      <c r="AE5" s="954"/>
      <c r="AF5" s="959" t="s">
        <v>182</v>
      </c>
      <c r="AG5" s="954"/>
      <c r="AH5" s="954"/>
      <c r="AI5" s="954"/>
      <c r="AJ5" s="960"/>
      <c r="AK5" s="954" t="s">
        <v>157</v>
      </c>
      <c r="AL5" s="954"/>
      <c r="AM5" s="954"/>
      <c r="AN5" s="954"/>
      <c r="AO5" s="955"/>
      <c r="AP5" s="953" t="s">
        <v>400</v>
      </c>
      <c r="AQ5" s="954"/>
      <c r="AR5" s="954"/>
      <c r="AS5" s="954"/>
      <c r="AT5" s="955"/>
      <c r="AU5" s="953" t="s">
        <v>402</v>
      </c>
      <c r="AV5" s="954"/>
      <c r="AW5" s="954"/>
      <c r="AX5" s="954"/>
      <c r="AY5" s="960"/>
      <c r="AZ5" s="60"/>
      <c r="BA5" s="60"/>
      <c r="BB5" s="60"/>
      <c r="BC5" s="60"/>
      <c r="BD5" s="60"/>
      <c r="BE5" s="71"/>
      <c r="BF5" s="71"/>
      <c r="BG5" s="71"/>
      <c r="BH5" s="71"/>
      <c r="BI5" s="71"/>
      <c r="BJ5" s="71"/>
      <c r="BK5" s="71"/>
      <c r="BL5" s="71"/>
      <c r="BM5" s="71"/>
      <c r="BN5" s="71"/>
      <c r="BO5" s="71"/>
      <c r="BP5" s="71"/>
      <c r="BQ5" s="947" t="s">
        <v>403</v>
      </c>
      <c r="BR5" s="948"/>
      <c r="BS5" s="948"/>
      <c r="BT5" s="948"/>
      <c r="BU5" s="948"/>
      <c r="BV5" s="948"/>
      <c r="BW5" s="948"/>
      <c r="BX5" s="948"/>
      <c r="BY5" s="948"/>
      <c r="BZ5" s="948"/>
      <c r="CA5" s="948"/>
      <c r="CB5" s="948"/>
      <c r="CC5" s="948"/>
      <c r="CD5" s="948"/>
      <c r="CE5" s="948"/>
      <c r="CF5" s="948"/>
      <c r="CG5" s="949"/>
      <c r="CH5" s="953" t="s">
        <v>356</v>
      </c>
      <c r="CI5" s="954"/>
      <c r="CJ5" s="954"/>
      <c r="CK5" s="954"/>
      <c r="CL5" s="955"/>
      <c r="CM5" s="953" t="s">
        <v>318</v>
      </c>
      <c r="CN5" s="954"/>
      <c r="CO5" s="954"/>
      <c r="CP5" s="954"/>
      <c r="CQ5" s="955"/>
      <c r="CR5" s="953" t="s">
        <v>247</v>
      </c>
      <c r="CS5" s="954"/>
      <c r="CT5" s="954"/>
      <c r="CU5" s="954"/>
      <c r="CV5" s="955"/>
      <c r="CW5" s="953" t="s">
        <v>56</v>
      </c>
      <c r="CX5" s="954"/>
      <c r="CY5" s="954"/>
      <c r="CZ5" s="954"/>
      <c r="DA5" s="955"/>
      <c r="DB5" s="953" t="s">
        <v>404</v>
      </c>
      <c r="DC5" s="954"/>
      <c r="DD5" s="954"/>
      <c r="DE5" s="954"/>
      <c r="DF5" s="955"/>
      <c r="DG5" s="963" t="s">
        <v>244</v>
      </c>
      <c r="DH5" s="964"/>
      <c r="DI5" s="964"/>
      <c r="DJ5" s="964"/>
      <c r="DK5" s="965"/>
      <c r="DL5" s="963" t="s">
        <v>408</v>
      </c>
      <c r="DM5" s="964"/>
      <c r="DN5" s="964"/>
      <c r="DO5" s="964"/>
      <c r="DP5" s="965"/>
      <c r="DQ5" s="953" t="s">
        <v>409</v>
      </c>
      <c r="DR5" s="954"/>
      <c r="DS5" s="954"/>
      <c r="DT5" s="954"/>
      <c r="DU5" s="955"/>
      <c r="DV5" s="953" t="s">
        <v>402</v>
      </c>
      <c r="DW5" s="954"/>
      <c r="DX5" s="954"/>
      <c r="DY5" s="954"/>
      <c r="DZ5" s="960"/>
      <c r="EA5" s="71"/>
    </row>
    <row r="6" spans="1:131" s="51" customFormat="1" ht="26.25" customHeight="1" x14ac:dyDescent="0.1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961"/>
      <c r="AG6" s="957"/>
      <c r="AH6" s="957"/>
      <c r="AI6" s="957"/>
      <c r="AJ6" s="962"/>
      <c r="AK6" s="957"/>
      <c r="AL6" s="957"/>
      <c r="AM6" s="957"/>
      <c r="AN6" s="957"/>
      <c r="AO6" s="958"/>
      <c r="AP6" s="956"/>
      <c r="AQ6" s="957"/>
      <c r="AR6" s="957"/>
      <c r="AS6" s="957"/>
      <c r="AT6" s="958"/>
      <c r="AU6" s="956"/>
      <c r="AV6" s="957"/>
      <c r="AW6" s="957"/>
      <c r="AX6" s="957"/>
      <c r="AY6" s="962"/>
      <c r="AZ6" s="60"/>
      <c r="BA6" s="60"/>
      <c r="BB6" s="60"/>
      <c r="BC6" s="60"/>
      <c r="BD6" s="60"/>
      <c r="BE6" s="71"/>
      <c r="BF6" s="71"/>
      <c r="BG6" s="71"/>
      <c r="BH6" s="71"/>
      <c r="BI6" s="71"/>
      <c r="BJ6" s="71"/>
      <c r="BK6" s="71"/>
      <c r="BL6" s="71"/>
      <c r="BM6" s="71"/>
      <c r="BN6" s="71"/>
      <c r="BO6" s="71"/>
      <c r="BP6" s="71"/>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966"/>
      <c r="DH6" s="967"/>
      <c r="DI6" s="967"/>
      <c r="DJ6" s="967"/>
      <c r="DK6" s="968"/>
      <c r="DL6" s="966"/>
      <c r="DM6" s="967"/>
      <c r="DN6" s="967"/>
      <c r="DO6" s="967"/>
      <c r="DP6" s="968"/>
      <c r="DQ6" s="956"/>
      <c r="DR6" s="957"/>
      <c r="DS6" s="957"/>
      <c r="DT6" s="957"/>
      <c r="DU6" s="958"/>
      <c r="DV6" s="956"/>
      <c r="DW6" s="957"/>
      <c r="DX6" s="957"/>
      <c r="DY6" s="957"/>
      <c r="DZ6" s="962"/>
      <c r="EA6" s="71"/>
    </row>
    <row r="7" spans="1:131" s="51" customFormat="1" ht="26.25" customHeight="1" x14ac:dyDescent="0.15">
      <c r="A7" s="55">
        <v>1</v>
      </c>
      <c r="B7" s="695" t="s">
        <v>411</v>
      </c>
      <c r="C7" s="696"/>
      <c r="D7" s="696"/>
      <c r="E7" s="696"/>
      <c r="F7" s="696"/>
      <c r="G7" s="696"/>
      <c r="H7" s="696"/>
      <c r="I7" s="696"/>
      <c r="J7" s="696"/>
      <c r="K7" s="696"/>
      <c r="L7" s="696"/>
      <c r="M7" s="696"/>
      <c r="N7" s="696"/>
      <c r="O7" s="696"/>
      <c r="P7" s="697"/>
      <c r="Q7" s="698">
        <v>46025</v>
      </c>
      <c r="R7" s="699"/>
      <c r="S7" s="699"/>
      <c r="T7" s="699"/>
      <c r="U7" s="699"/>
      <c r="V7" s="699">
        <v>44448</v>
      </c>
      <c r="W7" s="699"/>
      <c r="X7" s="699"/>
      <c r="Y7" s="699"/>
      <c r="Z7" s="699"/>
      <c r="AA7" s="699">
        <v>1577</v>
      </c>
      <c r="AB7" s="699"/>
      <c r="AC7" s="699"/>
      <c r="AD7" s="699"/>
      <c r="AE7" s="700"/>
      <c r="AF7" s="701">
        <v>1435</v>
      </c>
      <c r="AG7" s="702"/>
      <c r="AH7" s="702"/>
      <c r="AI7" s="702"/>
      <c r="AJ7" s="703"/>
      <c r="AK7" s="704">
        <v>756</v>
      </c>
      <c r="AL7" s="699"/>
      <c r="AM7" s="699"/>
      <c r="AN7" s="699"/>
      <c r="AO7" s="699"/>
      <c r="AP7" s="699">
        <v>43955</v>
      </c>
      <c r="AQ7" s="699"/>
      <c r="AR7" s="699"/>
      <c r="AS7" s="699"/>
      <c r="AT7" s="699"/>
      <c r="AU7" s="705"/>
      <c r="AV7" s="705"/>
      <c r="AW7" s="705"/>
      <c r="AX7" s="705"/>
      <c r="AY7" s="706"/>
      <c r="AZ7" s="60"/>
      <c r="BA7" s="60"/>
      <c r="BB7" s="60"/>
      <c r="BC7" s="60"/>
      <c r="BD7" s="60"/>
      <c r="BE7" s="71"/>
      <c r="BF7" s="71"/>
      <c r="BG7" s="71"/>
      <c r="BH7" s="71"/>
      <c r="BI7" s="71"/>
      <c r="BJ7" s="71"/>
      <c r="BK7" s="71"/>
      <c r="BL7" s="71"/>
      <c r="BM7" s="71"/>
      <c r="BN7" s="71"/>
      <c r="BO7" s="71"/>
      <c r="BP7" s="71"/>
      <c r="BQ7" s="55">
        <v>1</v>
      </c>
      <c r="BR7" s="75"/>
      <c r="BS7" s="695" t="s">
        <v>505</v>
      </c>
      <c r="BT7" s="696"/>
      <c r="BU7" s="696"/>
      <c r="BV7" s="696"/>
      <c r="BW7" s="696"/>
      <c r="BX7" s="696"/>
      <c r="BY7" s="696"/>
      <c r="BZ7" s="696"/>
      <c r="CA7" s="696"/>
      <c r="CB7" s="696"/>
      <c r="CC7" s="696"/>
      <c r="CD7" s="696"/>
      <c r="CE7" s="696"/>
      <c r="CF7" s="696"/>
      <c r="CG7" s="697"/>
      <c r="CH7" s="707">
        <v>-24</v>
      </c>
      <c r="CI7" s="708"/>
      <c r="CJ7" s="708"/>
      <c r="CK7" s="708"/>
      <c r="CL7" s="709"/>
      <c r="CM7" s="707">
        <v>1552</v>
      </c>
      <c r="CN7" s="708"/>
      <c r="CO7" s="708"/>
      <c r="CP7" s="708"/>
      <c r="CQ7" s="709"/>
      <c r="CR7" s="707">
        <v>30</v>
      </c>
      <c r="CS7" s="708"/>
      <c r="CT7" s="708"/>
      <c r="CU7" s="708"/>
      <c r="CV7" s="709"/>
      <c r="CW7" s="707" t="s">
        <v>207</v>
      </c>
      <c r="CX7" s="708"/>
      <c r="CY7" s="708"/>
      <c r="CZ7" s="708"/>
      <c r="DA7" s="709"/>
      <c r="DB7" s="707" t="s">
        <v>207</v>
      </c>
      <c r="DC7" s="708"/>
      <c r="DD7" s="708"/>
      <c r="DE7" s="708"/>
      <c r="DF7" s="709"/>
      <c r="DG7" s="707" t="s">
        <v>207</v>
      </c>
      <c r="DH7" s="708"/>
      <c r="DI7" s="708"/>
      <c r="DJ7" s="708"/>
      <c r="DK7" s="709"/>
      <c r="DL7" s="707" t="s">
        <v>207</v>
      </c>
      <c r="DM7" s="708"/>
      <c r="DN7" s="708"/>
      <c r="DO7" s="708"/>
      <c r="DP7" s="709"/>
      <c r="DQ7" s="707" t="s">
        <v>207</v>
      </c>
      <c r="DR7" s="708"/>
      <c r="DS7" s="708"/>
      <c r="DT7" s="708"/>
      <c r="DU7" s="709"/>
      <c r="DV7" s="695"/>
      <c r="DW7" s="696"/>
      <c r="DX7" s="696"/>
      <c r="DY7" s="696"/>
      <c r="DZ7" s="710"/>
      <c r="EA7" s="71"/>
    </row>
    <row r="8" spans="1:131" s="51" customFormat="1" ht="26.25" customHeight="1" x14ac:dyDescent="0.15">
      <c r="A8" s="56">
        <v>2</v>
      </c>
      <c r="B8" s="711" t="s">
        <v>413</v>
      </c>
      <c r="C8" s="712"/>
      <c r="D8" s="712"/>
      <c r="E8" s="712"/>
      <c r="F8" s="712"/>
      <c r="G8" s="712"/>
      <c r="H8" s="712"/>
      <c r="I8" s="712"/>
      <c r="J8" s="712"/>
      <c r="K8" s="712"/>
      <c r="L8" s="712"/>
      <c r="M8" s="712"/>
      <c r="N8" s="712"/>
      <c r="O8" s="712"/>
      <c r="P8" s="713"/>
      <c r="Q8" s="714">
        <v>1469</v>
      </c>
      <c r="R8" s="715"/>
      <c r="S8" s="715"/>
      <c r="T8" s="715"/>
      <c r="U8" s="715"/>
      <c r="V8" s="715">
        <v>1401</v>
      </c>
      <c r="W8" s="715"/>
      <c r="X8" s="715"/>
      <c r="Y8" s="715"/>
      <c r="Z8" s="715"/>
      <c r="AA8" s="715">
        <v>68</v>
      </c>
      <c r="AB8" s="715"/>
      <c r="AC8" s="715"/>
      <c r="AD8" s="715"/>
      <c r="AE8" s="716"/>
      <c r="AF8" s="717">
        <v>8</v>
      </c>
      <c r="AG8" s="718"/>
      <c r="AH8" s="718"/>
      <c r="AI8" s="718"/>
      <c r="AJ8" s="719"/>
      <c r="AK8" s="720">
        <v>598</v>
      </c>
      <c r="AL8" s="715"/>
      <c r="AM8" s="715"/>
      <c r="AN8" s="715"/>
      <c r="AO8" s="715"/>
      <c r="AP8" s="715">
        <v>5343</v>
      </c>
      <c r="AQ8" s="715"/>
      <c r="AR8" s="715"/>
      <c r="AS8" s="715"/>
      <c r="AT8" s="715"/>
      <c r="AU8" s="721"/>
      <c r="AV8" s="721"/>
      <c r="AW8" s="721"/>
      <c r="AX8" s="721"/>
      <c r="AY8" s="722"/>
      <c r="AZ8" s="60"/>
      <c r="BA8" s="60"/>
      <c r="BB8" s="60"/>
      <c r="BC8" s="60"/>
      <c r="BD8" s="60"/>
      <c r="BE8" s="71"/>
      <c r="BF8" s="71"/>
      <c r="BG8" s="71"/>
      <c r="BH8" s="71"/>
      <c r="BI8" s="71"/>
      <c r="BJ8" s="71"/>
      <c r="BK8" s="71"/>
      <c r="BL8" s="71"/>
      <c r="BM8" s="71"/>
      <c r="BN8" s="71"/>
      <c r="BO8" s="71"/>
      <c r="BP8" s="71"/>
      <c r="BQ8" s="56">
        <v>2</v>
      </c>
      <c r="BR8" s="76"/>
      <c r="BS8" s="711" t="s">
        <v>379</v>
      </c>
      <c r="BT8" s="712"/>
      <c r="BU8" s="712"/>
      <c r="BV8" s="712"/>
      <c r="BW8" s="712"/>
      <c r="BX8" s="712"/>
      <c r="BY8" s="712"/>
      <c r="BZ8" s="712"/>
      <c r="CA8" s="712"/>
      <c r="CB8" s="712"/>
      <c r="CC8" s="712"/>
      <c r="CD8" s="712"/>
      <c r="CE8" s="712"/>
      <c r="CF8" s="712"/>
      <c r="CG8" s="713"/>
      <c r="CH8" s="723">
        <v>-3</v>
      </c>
      <c r="CI8" s="718"/>
      <c r="CJ8" s="718"/>
      <c r="CK8" s="718"/>
      <c r="CL8" s="724"/>
      <c r="CM8" s="723">
        <v>82</v>
      </c>
      <c r="CN8" s="718"/>
      <c r="CO8" s="718"/>
      <c r="CP8" s="718"/>
      <c r="CQ8" s="724"/>
      <c r="CR8" s="723">
        <v>83</v>
      </c>
      <c r="CS8" s="718"/>
      <c r="CT8" s="718"/>
      <c r="CU8" s="718"/>
      <c r="CV8" s="724"/>
      <c r="CW8" s="723">
        <v>90</v>
      </c>
      <c r="CX8" s="718"/>
      <c r="CY8" s="718"/>
      <c r="CZ8" s="718"/>
      <c r="DA8" s="724"/>
      <c r="DB8" s="723" t="s">
        <v>207</v>
      </c>
      <c r="DC8" s="718"/>
      <c r="DD8" s="718"/>
      <c r="DE8" s="718"/>
      <c r="DF8" s="724"/>
      <c r="DG8" s="723" t="s">
        <v>207</v>
      </c>
      <c r="DH8" s="718"/>
      <c r="DI8" s="718"/>
      <c r="DJ8" s="718"/>
      <c r="DK8" s="724"/>
      <c r="DL8" s="723" t="s">
        <v>207</v>
      </c>
      <c r="DM8" s="718"/>
      <c r="DN8" s="718"/>
      <c r="DO8" s="718"/>
      <c r="DP8" s="724"/>
      <c r="DQ8" s="723" t="s">
        <v>207</v>
      </c>
      <c r="DR8" s="718"/>
      <c r="DS8" s="718"/>
      <c r="DT8" s="718"/>
      <c r="DU8" s="724"/>
      <c r="DV8" s="711"/>
      <c r="DW8" s="712"/>
      <c r="DX8" s="712"/>
      <c r="DY8" s="712"/>
      <c r="DZ8" s="725"/>
      <c r="EA8" s="71"/>
    </row>
    <row r="9" spans="1:131" s="51" customFormat="1" ht="26.25" customHeight="1" x14ac:dyDescent="0.15">
      <c r="A9" s="56">
        <v>3</v>
      </c>
      <c r="B9" s="711" t="s">
        <v>414</v>
      </c>
      <c r="C9" s="712"/>
      <c r="D9" s="712"/>
      <c r="E9" s="712"/>
      <c r="F9" s="712"/>
      <c r="G9" s="712"/>
      <c r="H9" s="712"/>
      <c r="I9" s="712"/>
      <c r="J9" s="712"/>
      <c r="K9" s="712"/>
      <c r="L9" s="712"/>
      <c r="M9" s="712"/>
      <c r="N9" s="712"/>
      <c r="O9" s="712"/>
      <c r="P9" s="713"/>
      <c r="Q9" s="714">
        <v>1</v>
      </c>
      <c r="R9" s="715"/>
      <c r="S9" s="715"/>
      <c r="T9" s="715"/>
      <c r="U9" s="715"/>
      <c r="V9" s="715" t="s">
        <v>207</v>
      </c>
      <c r="W9" s="715"/>
      <c r="X9" s="715"/>
      <c r="Y9" s="715"/>
      <c r="Z9" s="715"/>
      <c r="AA9" s="715">
        <v>1</v>
      </c>
      <c r="AB9" s="715"/>
      <c r="AC9" s="715"/>
      <c r="AD9" s="715"/>
      <c r="AE9" s="716"/>
      <c r="AF9" s="717">
        <v>1</v>
      </c>
      <c r="AG9" s="718"/>
      <c r="AH9" s="718"/>
      <c r="AI9" s="718"/>
      <c r="AJ9" s="719"/>
      <c r="AK9" s="720" t="s">
        <v>207</v>
      </c>
      <c r="AL9" s="715"/>
      <c r="AM9" s="715"/>
      <c r="AN9" s="715"/>
      <c r="AO9" s="715"/>
      <c r="AP9" s="715" t="s">
        <v>207</v>
      </c>
      <c r="AQ9" s="715"/>
      <c r="AR9" s="715"/>
      <c r="AS9" s="715"/>
      <c r="AT9" s="715"/>
      <c r="AU9" s="721"/>
      <c r="AV9" s="721"/>
      <c r="AW9" s="721"/>
      <c r="AX9" s="721"/>
      <c r="AY9" s="722"/>
      <c r="AZ9" s="60"/>
      <c r="BA9" s="60"/>
      <c r="BB9" s="60"/>
      <c r="BC9" s="60"/>
      <c r="BD9" s="60"/>
      <c r="BE9" s="71"/>
      <c r="BF9" s="71"/>
      <c r="BG9" s="71"/>
      <c r="BH9" s="71"/>
      <c r="BI9" s="71"/>
      <c r="BJ9" s="71"/>
      <c r="BK9" s="71"/>
      <c r="BL9" s="71"/>
      <c r="BM9" s="71"/>
      <c r="BN9" s="71"/>
      <c r="BO9" s="71"/>
      <c r="BP9" s="71"/>
      <c r="BQ9" s="56">
        <v>3</v>
      </c>
      <c r="BR9" s="76"/>
      <c r="BS9" s="711" t="s">
        <v>77</v>
      </c>
      <c r="BT9" s="712"/>
      <c r="BU9" s="712"/>
      <c r="BV9" s="712"/>
      <c r="BW9" s="712"/>
      <c r="BX9" s="712"/>
      <c r="BY9" s="712"/>
      <c r="BZ9" s="712"/>
      <c r="CA9" s="712"/>
      <c r="CB9" s="712"/>
      <c r="CC9" s="712"/>
      <c r="CD9" s="712"/>
      <c r="CE9" s="712"/>
      <c r="CF9" s="712"/>
      <c r="CG9" s="713"/>
      <c r="CH9" s="723">
        <v>-1</v>
      </c>
      <c r="CI9" s="718"/>
      <c r="CJ9" s="718"/>
      <c r="CK9" s="718"/>
      <c r="CL9" s="724"/>
      <c r="CM9" s="723">
        <v>62</v>
      </c>
      <c r="CN9" s="718"/>
      <c r="CO9" s="718"/>
      <c r="CP9" s="718"/>
      <c r="CQ9" s="724"/>
      <c r="CR9" s="723">
        <v>10</v>
      </c>
      <c r="CS9" s="718"/>
      <c r="CT9" s="718"/>
      <c r="CU9" s="718"/>
      <c r="CV9" s="724"/>
      <c r="CW9" s="723" t="s">
        <v>207</v>
      </c>
      <c r="CX9" s="718"/>
      <c r="CY9" s="718"/>
      <c r="CZ9" s="718"/>
      <c r="DA9" s="724"/>
      <c r="DB9" s="723" t="s">
        <v>207</v>
      </c>
      <c r="DC9" s="718"/>
      <c r="DD9" s="718"/>
      <c r="DE9" s="718"/>
      <c r="DF9" s="724"/>
      <c r="DG9" s="723" t="s">
        <v>207</v>
      </c>
      <c r="DH9" s="718"/>
      <c r="DI9" s="718"/>
      <c r="DJ9" s="718"/>
      <c r="DK9" s="724"/>
      <c r="DL9" s="723" t="s">
        <v>207</v>
      </c>
      <c r="DM9" s="718"/>
      <c r="DN9" s="718"/>
      <c r="DO9" s="718"/>
      <c r="DP9" s="724"/>
      <c r="DQ9" s="723" t="s">
        <v>207</v>
      </c>
      <c r="DR9" s="718"/>
      <c r="DS9" s="718"/>
      <c r="DT9" s="718"/>
      <c r="DU9" s="724"/>
      <c r="DV9" s="711"/>
      <c r="DW9" s="712"/>
      <c r="DX9" s="712"/>
      <c r="DY9" s="712"/>
      <c r="DZ9" s="725"/>
      <c r="EA9" s="71"/>
    </row>
    <row r="10" spans="1:131" s="51" customFormat="1" ht="26.25" customHeight="1" x14ac:dyDescent="0.15">
      <c r="A10" s="56">
        <v>4</v>
      </c>
      <c r="B10" s="711"/>
      <c r="C10" s="712"/>
      <c r="D10" s="712"/>
      <c r="E10" s="712"/>
      <c r="F10" s="712"/>
      <c r="G10" s="712"/>
      <c r="H10" s="712"/>
      <c r="I10" s="712"/>
      <c r="J10" s="712"/>
      <c r="K10" s="712"/>
      <c r="L10" s="712"/>
      <c r="M10" s="712"/>
      <c r="N10" s="712"/>
      <c r="O10" s="712"/>
      <c r="P10" s="713"/>
      <c r="Q10" s="714"/>
      <c r="R10" s="715"/>
      <c r="S10" s="715"/>
      <c r="T10" s="715"/>
      <c r="U10" s="715"/>
      <c r="V10" s="715"/>
      <c r="W10" s="715"/>
      <c r="X10" s="715"/>
      <c r="Y10" s="715"/>
      <c r="Z10" s="715"/>
      <c r="AA10" s="715"/>
      <c r="AB10" s="715"/>
      <c r="AC10" s="715"/>
      <c r="AD10" s="715"/>
      <c r="AE10" s="716"/>
      <c r="AF10" s="717"/>
      <c r="AG10" s="718"/>
      <c r="AH10" s="718"/>
      <c r="AI10" s="718"/>
      <c r="AJ10" s="719"/>
      <c r="AK10" s="720"/>
      <c r="AL10" s="715"/>
      <c r="AM10" s="715"/>
      <c r="AN10" s="715"/>
      <c r="AO10" s="715"/>
      <c r="AP10" s="715"/>
      <c r="AQ10" s="715"/>
      <c r="AR10" s="715"/>
      <c r="AS10" s="715"/>
      <c r="AT10" s="715"/>
      <c r="AU10" s="721"/>
      <c r="AV10" s="721"/>
      <c r="AW10" s="721"/>
      <c r="AX10" s="721"/>
      <c r="AY10" s="722"/>
      <c r="AZ10" s="60"/>
      <c r="BA10" s="60"/>
      <c r="BB10" s="60"/>
      <c r="BC10" s="60"/>
      <c r="BD10" s="60"/>
      <c r="BE10" s="71"/>
      <c r="BF10" s="71"/>
      <c r="BG10" s="71"/>
      <c r="BH10" s="71"/>
      <c r="BI10" s="71"/>
      <c r="BJ10" s="71"/>
      <c r="BK10" s="71"/>
      <c r="BL10" s="71"/>
      <c r="BM10" s="71"/>
      <c r="BN10" s="71"/>
      <c r="BO10" s="71"/>
      <c r="BP10" s="71"/>
      <c r="BQ10" s="56">
        <v>4</v>
      </c>
      <c r="BR10" s="76"/>
      <c r="BS10" s="711"/>
      <c r="BT10" s="712"/>
      <c r="BU10" s="712"/>
      <c r="BV10" s="712"/>
      <c r="BW10" s="712"/>
      <c r="BX10" s="712"/>
      <c r="BY10" s="712"/>
      <c r="BZ10" s="712"/>
      <c r="CA10" s="712"/>
      <c r="CB10" s="712"/>
      <c r="CC10" s="712"/>
      <c r="CD10" s="712"/>
      <c r="CE10" s="712"/>
      <c r="CF10" s="712"/>
      <c r="CG10" s="713"/>
      <c r="CH10" s="723"/>
      <c r="CI10" s="718"/>
      <c r="CJ10" s="718"/>
      <c r="CK10" s="718"/>
      <c r="CL10" s="724"/>
      <c r="CM10" s="723"/>
      <c r="CN10" s="718"/>
      <c r="CO10" s="718"/>
      <c r="CP10" s="718"/>
      <c r="CQ10" s="724"/>
      <c r="CR10" s="723"/>
      <c r="CS10" s="718"/>
      <c r="CT10" s="718"/>
      <c r="CU10" s="718"/>
      <c r="CV10" s="724"/>
      <c r="CW10" s="723"/>
      <c r="CX10" s="718"/>
      <c r="CY10" s="718"/>
      <c r="CZ10" s="718"/>
      <c r="DA10" s="724"/>
      <c r="DB10" s="723"/>
      <c r="DC10" s="718"/>
      <c r="DD10" s="718"/>
      <c r="DE10" s="718"/>
      <c r="DF10" s="724"/>
      <c r="DG10" s="723"/>
      <c r="DH10" s="718"/>
      <c r="DI10" s="718"/>
      <c r="DJ10" s="718"/>
      <c r="DK10" s="724"/>
      <c r="DL10" s="723"/>
      <c r="DM10" s="718"/>
      <c r="DN10" s="718"/>
      <c r="DO10" s="718"/>
      <c r="DP10" s="724"/>
      <c r="DQ10" s="723"/>
      <c r="DR10" s="718"/>
      <c r="DS10" s="718"/>
      <c r="DT10" s="718"/>
      <c r="DU10" s="724"/>
      <c r="DV10" s="711"/>
      <c r="DW10" s="712"/>
      <c r="DX10" s="712"/>
      <c r="DY10" s="712"/>
      <c r="DZ10" s="725"/>
      <c r="EA10" s="71"/>
    </row>
    <row r="11" spans="1:131" s="51" customFormat="1" ht="26.25" customHeight="1" x14ac:dyDescent="0.15">
      <c r="A11" s="56">
        <v>5</v>
      </c>
      <c r="B11" s="711"/>
      <c r="C11" s="712"/>
      <c r="D11" s="712"/>
      <c r="E11" s="712"/>
      <c r="F11" s="712"/>
      <c r="G11" s="712"/>
      <c r="H11" s="712"/>
      <c r="I11" s="712"/>
      <c r="J11" s="712"/>
      <c r="K11" s="712"/>
      <c r="L11" s="712"/>
      <c r="M11" s="712"/>
      <c r="N11" s="712"/>
      <c r="O11" s="712"/>
      <c r="P11" s="713"/>
      <c r="Q11" s="714"/>
      <c r="R11" s="715"/>
      <c r="S11" s="715"/>
      <c r="T11" s="715"/>
      <c r="U11" s="715"/>
      <c r="V11" s="715"/>
      <c r="W11" s="715"/>
      <c r="X11" s="715"/>
      <c r="Y11" s="715"/>
      <c r="Z11" s="715"/>
      <c r="AA11" s="715"/>
      <c r="AB11" s="715"/>
      <c r="AC11" s="715"/>
      <c r="AD11" s="715"/>
      <c r="AE11" s="716"/>
      <c r="AF11" s="717"/>
      <c r="AG11" s="718"/>
      <c r="AH11" s="718"/>
      <c r="AI11" s="718"/>
      <c r="AJ11" s="719"/>
      <c r="AK11" s="720"/>
      <c r="AL11" s="715"/>
      <c r="AM11" s="715"/>
      <c r="AN11" s="715"/>
      <c r="AO11" s="715"/>
      <c r="AP11" s="715"/>
      <c r="AQ11" s="715"/>
      <c r="AR11" s="715"/>
      <c r="AS11" s="715"/>
      <c r="AT11" s="715"/>
      <c r="AU11" s="721"/>
      <c r="AV11" s="721"/>
      <c r="AW11" s="721"/>
      <c r="AX11" s="721"/>
      <c r="AY11" s="722"/>
      <c r="AZ11" s="60"/>
      <c r="BA11" s="60"/>
      <c r="BB11" s="60"/>
      <c r="BC11" s="60"/>
      <c r="BD11" s="60"/>
      <c r="BE11" s="71"/>
      <c r="BF11" s="71"/>
      <c r="BG11" s="71"/>
      <c r="BH11" s="71"/>
      <c r="BI11" s="71"/>
      <c r="BJ11" s="71"/>
      <c r="BK11" s="71"/>
      <c r="BL11" s="71"/>
      <c r="BM11" s="71"/>
      <c r="BN11" s="71"/>
      <c r="BO11" s="71"/>
      <c r="BP11" s="71"/>
      <c r="BQ11" s="56">
        <v>5</v>
      </c>
      <c r="BR11" s="76"/>
      <c r="BS11" s="711"/>
      <c r="BT11" s="712"/>
      <c r="BU11" s="712"/>
      <c r="BV11" s="712"/>
      <c r="BW11" s="712"/>
      <c r="BX11" s="712"/>
      <c r="BY11" s="712"/>
      <c r="BZ11" s="712"/>
      <c r="CA11" s="712"/>
      <c r="CB11" s="712"/>
      <c r="CC11" s="712"/>
      <c r="CD11" s="712"/>
      <c r="CE11" s="712"/>
      <c r="CF11" s="712"/>
      <c r="CG11" s="713"/>
      <c r="CH11" s="723"/>
      <c r="CI11" s="718"/>
      <c r="CJ11" s="718"/>
      <c r="CK11" s="718"/>
      <c r="CL11" s="724"/>
      <c r="CM11" s="723"/>
      <c r="CN11" s="718"/>
      <c r="CO11" s="718"/>
      <c r="CP11" s="718"/>
      <c r="CQ11" s="724"/>
      <c r="CR11" s="723"/>
      <c r="CS11" s="718"/>
      <c r="CT11" s="718"/>
      <c r="CU11" s="718"/>
      <c r="CV11" s="724"/>
      <c r="CW11" s="723"/>
      <c r="CX11" s="718"/>
      <c r="CY11" s="718"/>
      <c r="CZ11" s="718"/>
      <c r="DA11" s="724"/>
      <c r="DB11" s="723"/>
      <c r="DC11" s="718"/>
      <c r="DD11" s="718"/>
      <c r="DE11" s="718"/>
      <c r="DF11" s="724"/>
      <c r="DG11" s="723"/>
      <c r="DH11" s="718"/>
      <c r="DI11" s="718"/>
      <c r="DJ11" s="718"/>
      <c r="DK11" s="724"/>
      <c r="DL11" s="723"/>
      <c r="DM11" s="718"/>
      <c r="DN11" s="718"/>
      <c r="DO11" s="718"/>
      <c r="DP11" s="724"/>
      <c r="DQ11" s="723"/>
      <c r="DR11" s="718"/>
      <c r="DS11" s="718"/>
      <c r="DT11" s="718"/>
      <c r="DU11" s="724"/>
      <c r="DV11" s="711"/>
      <c r="DW11" s="712"/>
      <c r="DX11" s="712"/>
      <c r="DY11" s="712"/>
      <c r="DZ11" s="725"/>
      <c r="EA11" s="71"/>
    </row>
    <row r="12" spans="1:131" s="51" customFormat="1" ht="26.25" customHeight="1" x14ac:dyDescent="0.15">
      <c r="A12" s="56">
        <v>6</v>
      </c>
      <c r="B12" s="711"/>
      <c r="C12" s="712"/>
      <c r="D12" s="712"/>
      <c r="E12" s="712"/>
      <c r="F12" s="712"/>
      <c r="G12" s="712"/>
      <c r="H12" s="712"/>
      <c r="I12" s="712"/>
      <c r="J12" s="712"/>
      <c r="K12" s="712"/>
      <c r="L12" s="712"/>
      <c r="M12" s="712"/>
      <c r="N12" s="712"/>
      <c r="O12" s="712"/>
      <c r="P12" s="713"/>
      <c r="Q12" s="714"/>
      <c r="R12" s="715"/>
      <c r="S12" s="715"/>
      <c r="T12" s="715"/>
      <c r="U12" s="715"/>
      <c r="V12" s="715"/>
      <c r="W12" s="715"/>
      <c r="X12" s="715"/>
      <c r="Y12" s="715"/>
      <c r="Z12" s="715"/>
      <c r="AA12" s="715"/>
      <c r="AB12" s="715"/>
      <c r="AC12" s="715"/>
      <c r="AD12" s="715"/>
      <c r="AE12" s="716"/>
      <c r="AF12" s="717"/>
      <c r="AG12" s="718"/>
      <c r="AH12" s="718"/>
      <c r="AI12" s="718"/>
      <c r="AJ12" s="719"/>
      <c r="AK12" s="720"/>
      <c r="AL12" s="715"/>
      <c r="AM12" s="715"/>
      <c r="AN12" s="715"/>
      <c r="AO12" s="715"/>
      <c r="AP12" s="715"/>
      <c r="AQ12" s="715"/>
      <c r="AR12" s="715"/>
      <c r="AS12" s="715"/>
      <c r="AT12" s="715"/>
      <c r="AU12" s="721"/>
      <c r="AV12" s="721"/>
      <c r="AW12" s="721"/>
      <c r="AX12" s="721"/>
      <c r="AY12" s="722"/>
      <c r="AZ12" s="60"/>
      <c r="BA12" s="60"/>
      <c r="BB12" s="60"/>
      <c r="BC12" s="60"/>
      <c r="BD12" s="60"/>
      <c r="BE12" s="71"/>
      <c r="BF12" s="71"/>
      <c r="BG12" s="71"/>
      <c r="BH12" s="71"/>
      <c r="BI12" s="71"/>
      <c r="BJ12" s="71"/>
      <c r="BK12" s="71"/>
      <c r="BL12" s="71"/>
      <c r="BM12" s="71"/>
      <c r="BN12" s="71"/>
      <c r="BO12" s="71"/>
      <c r="BP12" s="71"/>
      <c r="BQ12" s="56">
        <v>6</v>
      </c>
      <c r="BR12" s="76"/>
      <c r="BS12" s="711"/>
      <c r="BT12" s="712"/>
      <c r="BU12" s="712"/>
      <c r="BV12" s="712"/>
      <c r="BW12" s="712"/>
      <c r="BX12" s="712"/>
      <c r="BY12" s="712"/>
      <c r="BZ12" s="712"/>
      <c r="CA12" s="712"/>
      <c r="CB12" s="712"/>
      <c r="CC12" s="712"/>
      <c r="CD12" s="712"/>
      <c r="CE12" s="712"/>
      <c r="CF12" s="712"/>
      <c r="CG12" s="713"/>
      <c r="CH12" s="723"/>
      <c r="CI12" s="718"/>
      <c r="CJ12" s="718"/>
      <c r="CK12" s="718"/>
      <c r="CL12" s="724"/>
      <c r="CM12" s="723"/>
      <c r="CN12" s="718"/>
      <c r="CO12" s="718"/>
      <c r="CP12" s="718"/>
      <c r="CQ12" s="724"/>
      <c r="CR12" s="723"/>
      <c r="CS12" s="718"/>
      <c r="CT12" s="718"/>
      <c r="CU12" s="718"/>
      <c r="CV12" s="724"/>
      <c r="CW12" s="723"/>
      <c r="CX12" s="718"/>
      <c r="CY12" s="718"/>
      <c r="CZ12" s="718"/>
      <c r="DA12" s="724"/>
      <c r="DB12" s="723"/>
      <c r="DC12" s="718"/>
      <c r="DD12" s="718"/>
      <c r="DE12" s="718"/>
      <c r="DF12" s="724"/>
      <c r="DG12" s="723"/>
      <c r="DH12" s="718"/>
      <c r="DI12" s="718"/>
      <c r="DJ12" s="718"/>
      <c r="DK12" s="724"/>
      <c r="DL12" s="723"/>
      <c r="DM12" s="718"/>
      <c r="DN12" s="718"/>
      <c r="DO12" s="718"/>
      <c r="DP12" s="724"/>
      <c r="DQ12" s="723"/>
      <c r="DR12" s="718"/>
      <c r="DS12" s="718"/>
      <c r="DT12" s="718"/>
      <c r="DU12" s="724"/>
      <c r="DV12" s="711"/>
      <c r="DW12" s="712"/>
      <c r="DX12" s="712"/>
      <c r="DY12" s="712"/>
      <c r="DZ12" s="725"/>
      <c r="EA12" s="71"/>
    </row>
    <row r="13" spans="1:131" s="51" customFormat="1" ht="26.25" customHeight="1" x14ac:dyDescent="0.15">
      <c r="A13" s="56">
        <v>7</v>
      </c>
      <c r="B13" s="711"/>
      <c r="C13" s="712"/>
      <c r="D13" s="712"/>
      <c r="E13" s="712"/>
      <c r="F13" s="712"/>
      <c r="G13" s="712"/>
      <c r="H13" s="712"/>
      <c r="I13" s="712"/>
      <c r="J13" s="712"/>
      <c r="K13" s="712"/>
      <c r="L13" s="712"/>
      <c r="M13" s="712"/>
      <c r="N13" s="712"/>
      <c r="O13" s="712"/>
      <c r="P13" s="713"/>
      <c r="Q13" s="714"/>
      <c r="R13" s="715"/>
      <c r="S13" s="715"/>
      <c r="T13" s="715"/>
      <c r="U13" s="715"/>
      <c r="V13" s="715"/>
      <c r="W13" s="715"/>
      <c r="X13" s="715"/>
      <c r="Y13" s="715"/>
      <c r="Z13" s="715"/>
      <c r="AA13" s="715"/>
      <c r="AB13" s="715"/>
      <c r="AC13" s="715"/>
      <c r="AD13" s="715"/>
      <c r="AE13" s="716"/>
      <c r="AF13" s="717"/>
      <c r="AG13" s="718"/>
      <c r="AH13" s="718"/>
      <c r="AI13" s="718"/>
      <c r="AJ13" s="719"/>
      <c r="AK13" s="720"/>
      <c r="AL13" s="715"/>
      <c r="AM13" s="715"/>
      <c r="AN13" s="715"/>
      <c r="AO13" s="715"/>
      <c r="AP13" s="715"/>
      <c r="AQ13" s="715"/>
      <c r="AR13" s="715"/>
      <c r="AS13" s="715"/>
      <c r="AT13" s="715"/>
      <c r="AU13" s="721"/>
      <c r="AV13" s="721"/>
      <c r="AW13" s="721"/>
      <c r="AX13" s="721"/>
      <c r="AY13" s="722"/>
      <c r="AZ13" s="60"/>
      <c r="BA13" s="60"/>
      <c r="BB13" s="60"/>
      <c r="BC13" s="60"/>
      <c r="BD13" s="60"/>
      <c r="BE13" s="71"/>
      <c r="BF13" s="71"/>
      <c r="BG13" s="71"/>
      <c r="BH13" s="71"/>
      <c r="BI13" s="71"/>
      <c r="BJ13" s="71"/>
      <c r="BK13" s="71"/>
      <c r="BL13" s="71"/>
      <c r="BM13" s="71"/>
      <c r="BN13" s="71"/>
      <c r="BO13" s="71"/>
      <c r="BP13" s="71"/>
      <c r="BQ13" s="56">
        <v>7</v>
      </c>
      <c r="BR13" s="76"/>
      <c r="BS13" s="711"/>
      <c r="BT13" s="712"/>
      <c r="BU13" s="712"/>
      <c r="BV13" s="712"/>
      <c r="BW13" s="712"/>
      <c r="BX13" s="712"/>
      <c r="BY13" s="712"/>
      <c r="BZ13" s="712"/>
      <c r="CA13" s="712"/>
      <c r="CB13" s="712"/>
      <c r="CC13" s="712"/>
      <c r="CD13" s="712"/>
      <c r="CE13" s="712"/>
      <c r="CF13" s="712"/>
      <c r="CG13" s="713"/>
      <c r="CH13" s="723"/>
      <c r="CI13" s="718"/>
      <c r="CJ13" s="718"/>
      <c r="CK13" s="718"/>
      <c r="CL13" s="724"/>
      <c r="CM13" s="723"/>
      <c r="CN13" s="718"/>
      <c r="CO13" s="718"/>
      <c r="CP13" s="718"/>
      <c r="CQ13" s="724"/>
      <c r="CR13" s="723"/>
      <c r="CS13" s="718"/>
      <c r="CT13" s="718"/>
      <c r="CU13" s="718"/>
      <c r="CV13" s="724"/>
      <c r="CW13" s="723"/>
      <c r="CX13" s="718"/>
      <c r="CY13" s="718"/>
      <c r="CZ13" s="718"/>
      <c r="DA13" s="724"/>
      <c r="DB13" s="723"/>
      <c r="DC13" s="718"/>
      <c r="DD13" s="718"/>
      <c r="DE13" s="718"/>
      <c r="DF13" s="724"/>
      <c r="DG13" s="723"/>
      <c r="DH13" s="718"/>
      <c r="DI13" s="718"/>
      <c r="DJ13" s="718"/>
      <c r="DK13" s="724"/>
      <c r="DL13" s="723"/>
      <c r="DM13" s="718"/>
      <c r="DN13" s="718"/>
      <c r="DO13" s="718"/>
      <c r="DP13" s="724"/>
      <c r="DQ13" s="723"/>
      <c r="DR13" s="718"/>
      <c r="DS13" s="718"/>
      <c r="DT13" s="718"/>
      <c r="DU13" s="724"/>
      <c r="DV13" s="711"/>
      <c r="DW13" s="712"/>
      <c r="DX13" s="712"/>
      <c r="DY13" s="712"/>
      <c r="DZ13" s="725"/>
      <c r="EA13" s="71"/>
    </row>
    <row r="14" spans="1:131" s="51" customFormat="1" ht="26.25" customHeight="1" x14ac:dyDescent="0.15">
      <c r="A14" s="56">
        <v>8</v>
      </c>
      <c r="B14" s="711"/>
      <c r="C14" s="712"/>
      <c r="D14" s="712"/>
      <c r="E14" s="712"/>
      <c r="F14" s="712"/>
      <c r="G14" s="712"/>
      <c r="H14" s="712"/>
      <c r="I14" s="712"/>
      <c r="J14" s="712"/>
      <c r="K14" s="712"/>
      <c r="L14" s="712"/>
      <c r="M14" s="712"/>
      <c r="N14" s="712"/>
      <c r="O14" s="712"/>
      <c r="P14" s="713"/>
      <c r="Q14" s="714"/>
      <c r="R14" s="715"/>
      <c r="S14" s="715"/>
      <c r="T14" s="715"/>
      <c r="U14" s="715"/>
      <c r="V14" s="715"/>
      <c r="W14" s="715"/>
      <c r="X14" s="715"/>
      <c r="Y14" s="715"/>
      <c r="Z14" s="715"/>
      <c r="AA14" s="715"/>
      <c r="AB14" s="715"/>
      <c r="AC14" s="715"/>
      <c r="AD14" s="715"/>
      <c r="AE14" s="716"/>
      <c r="AF14" s="717"/>
      <c r="AG14" s="718"/>
      <c r="AH14" s="718"/>
      <c r="AI14" s="718"/>
      <c r="AJ14" s="719"/>
      <c r="AK14" s="720"/>
      <c r="AL14" s="715"/>
      <c r="AM14" s="715"/>
      <c r="AN14" s="715"/>
      <c r="AO14" s="715"/>
      <c r="AP14" s="715"/>
      <c r="AQ14" s="715"/>
      <c r="AR14" s="715"/>
      <c r="AS14" s="715"/>
      <c r="AT14" s="715"/>
      <c r="AU14" s="721"/>
      <c r="AV14" s="721"/>
      <c r="AW14" s="721"/>
      <c r="AX14" s="721"/>
      <c r="AY14" s="722"/>
      <c r="AZ14" s="60"/>
      <c r="BA14" s="60"/>
      <c r="BB14" s="60"/>
      <c r="BC14" s="60"/>
      <c r="BD14" s="60"/>
      <c r="BE14" s="71"/>
      <c r="BF14" s="71"/>
      <c r="BG14" s="71"/>
      <c r="BH14" s="71"/>
      <c r="BI14" s="71"/>
      <c r="BJ14" s="71"/>
      <c r="BK14" s="71"/>
      <c r="BL14" s="71"/>
      <c r="BM14" s="71"/>
      <c r="BN14" s="71"/>
      <c r="BO14" s="71"/>
      <c r="BP14" s="71"/>
      <c r="BQ14" s="56">
        <v>8</v>
      </c>
      <c r="BR14" s="76"/>
      <c r="BS14" s="711"/>
      <c r="BT14" s="712"/>
      <c r="BU14" s="712"/>
      <c r="BV14" s="712"/>
      <c r="BW14" s="712"/>
      <c r="BX14" s="712"/>
      <c r="BY14" s="712"/>
      <c r="BZ14" s="712"/>
      <c r="CA14" s="712"/>
      <c r="CB14" s="712"/>
      <c r="CC14" s="712"/>
      <c r="CD14" s="712"/>
      <c r="CE14" s="712"/>
      <c r="CF14" s="712"/>
      <c r="CG14" s="713"/>
      <c r="CH14" s="723"/>
      <c r="CI14" s="718"/>
      <c r="CJ14" s="718"/>
      <c r="CK14" s="718"/>
      <c r="CL14" s="724"/>
      <c r="CM14" s="723"/>
      <c r="CN14" s="718"/>
      <c r="CO14" s="718"/>
      <c r="CP14" s="718"/>
      <c r="CQ14" s="724"/>
      <c r="CR14" s="723"/>
      <c r="CS14" s="718"/>
      <c r="CT14" s="718"/>
      <c r="CU14" s="718"/>
      <c r="CV14" s="724"/>
      <c r="CW14" s="723"/>
      <c r="CX14" s="718"/>
      <c r="CY14" s="718"/>
      <c r="CZ14" s="718"/>
      <c r="DA14" s="724"/>
      <c r="DB14" s="723"/>
      <c r="DC14" s="718"/>
      <c r="DD14" s="718"/>
      <c r="DE14" s="718"/>
      <c r="DF14" s="724"/>
      <c r="DG14" s="723"/>
      <c r="DH14" s="718"/>
      <c r="DI14" s="718"/>
      <c r="DJ14" s="718"/>
      <c r="DK14" s="724"/>
      <c r="DL14" s="723"/>
      <c r="DM14" s="718"/>
      <c r="DN14" s="718"/>
      <c r="DO14" s="718"/>
      <c r="DP14" s="724"/>
      <c r="DQ14" s="723"/>
      <c r="DR14" s="718"/>
      <c r="DS14" s="718"/>
      <c r="DT14" s="718"/>
      <c r="DU14" s="724"/>
      <c r="DV14" s="711"/>
      <c r="DW14" s="712"/>
      <c r="DX14" s="712"/>
      <c r="DY14" s="712"/>
      <c r="DZ14" s="725"/>
      <c r="EA14" s="71"/>
    </row>
    <row r="15" spans="1:131" s="51" customFormat="1" ht="26.25" customHeight="1" x14ac:dyDescent="0.15">
      <c r="A15" s="56">
        <v>9</v>
      </c>
      <c r="B15" s="711"/>
      <c r="C15" s="712"/>
      <c r="D15" s="712"/>
      <c r="E15" s="712"/>
      <c r="F15" s="712"/>
      <c r="G15" s="712"/>
      <c r="H15" s="712"/>
      <c r="I15" s="712"/>
      <c r="J15" s="712"/>
      <c r="K15" s="712"/>
      <c r="L15" s="712"/>
      <c r="M15" s="712"/>
      <c r="N15" s="712"/>
      <c r="O15" s="712"/>
      <c r="P15" s="713"/>
      <c r="Q15" s="714"/>
      <c r="R15" s="715"/>
      <c r="S15" s="715"/>
      <c r="T15" s="715"/>
      <c r="U15" s="715"/>
      <c r="V15" s="715"/>
      <c r="W15" s="715"/>
      <c r="X15" s="715"/>
      <c r="Y15" s="715"/>
      <c r="Z15" s="715"/>
      <c r="AA15" s="715"/>
      <c r="AB15" s="715"/>
      <c r="AC15" s="715"/>
      <c r="AD15" s="715"/>
      <c r="AE15" s="716"/>
      <c r="AF15" s="717"/>
      <c r="AG15" s="718"/>
      <c r="AH15" s="718"/>
      <c r="AI15" s="718"/>
      <c r="AJ15" s="719"/>
      <c r="AK15" s="720"/>
      <c r="AL15" s="715"/>
      <c r="AM15" s="715"/>
      <c r="AN15" s="715"/>
      <c r="AO15" s="715"/>
      <c r="AP15" s="715"/>
      <c r="AQ15" s="715"/>
      <c r="AR15" s="715"/>
      <c r="AS15" s="715"/>
      <c r="AT15" s="715"/>
      <c r="AU15" s="721"/>
      <c r="AV15" s="721"/>
      <c r="AW15" s="721"/>
      <c r="AX15" s="721"/>
      <c r="AY15" s="722"/>
      <c r="AZ15" s="60"/>
      <c r="BA15" s="60"/>
      <c r="BB15" s="60"/>
      <c r="BC15" s="60"/>
      <c r="BD15" s="60"/>
      <c r="BE15" s="71"/>
      <c r="BF15" s="71"/>
      <c r="BG15" s="71"/>
      <c r="BH15" s="71"/>
      <c r="BI15" s="71"/>
      <c r="BJ15" s="71"/>
      <c r="BK15" s="71"/>
      <c r="BL15" s="71"/>
      <c r="BM15" s="71"/>
      <c r="BN15" s="71"/>
      <c r="BO15" s="71"/>
      <c r="BP15" s="71"/>
      <c r="BQ15" s="56">
        <v>9</v>
      </c>
      <c r="BR15" s="76"/>
      <c r="BS15" s="711"/>
      <c r="BT15" s="712"/>
      <c r="BU15" s="712"/>
      <c r="BV15" s="712"/>
      <c r="BW15" s="712"/>
      <c r="BX15" s="712"/>
      <c r="BY15" s="712"/>
      <c r="BZ15" s="712"/>
      <c r="CA15" s="712"/>
      <c r="CB15" s="712"/>
      <c r="CC15" s="712"/>
      <c r="CD15" s="712"/>
      <c r="CE15" s="712"/>
      <c r="CF15" s="712"/>
      <c r="CG15" s="713"/>
      <c r="CH15" s="723"/>
      <c r="CI15" s="718"/>
      <c r="CJ15" s="718"/>
      <c r="CK15" s="718"/>
      <c r="CL15" s="724"/>
      <c r="CM15" s="723"/>
      <c r="CN15" s="718"/>
      <c r="CO15" s="718"/>
      <c r="CP15" s="718"/>
      <c r="CQ15" s="724"/>
      <c r="CR15" s="723"/>
      <c r="CS15" s="718"/>
      <c r="CT15" s="718"/>
      <c r="CU15" s="718"/>
      <c r="CV15" s="724"/>
      <c r="CW15" s="723"/>
      <c r="CX15" s="718"/>
      <c r="CY15" s="718"/>
      <c r="CZ15" s="718"/>
      <c r="DA15" s="724"/>
      <c r="DB15" s="723"/>
      <c r="DC15" s="718"/>
      <c r="DD15" s="718"/>
      <c r="DE15" s="718"/>
      <c r="DF15" s="724"/>
      <c r="DG15" s="723"/>
      <c r="DH15" s="718"/>
      <c r="DI15" s="718"/>
      <c r="DJ15" s="718"/>
      <c r="DK15" s="724"/>
      <c r="DL15" s="723"/>
      <c r="DM15" s="718"/>
      <c r="DN15" s="718"/>
      <c r="DO15" s="718"/>
      <c r="DP15" s="724"/>
      <c r="DQ15" s="723"/>
      <c r="DR15" s="718"/>
      <c r="DS15" s="718"/>
      <c r="DT15" s="718"/>
      <c r="DU15" s="724"/>
      <c r="DV15" s="711"/>
      <c r="DW15" s="712"/>
      <c r="DX15" s="712"/>
      <c r="DY15" s="712"/>
      <c r="DZ15" s="725"/>
      <c r="EA15" s="71"/>
    </row>
    <row r="16" spans="1:131" s="51" customFormat="1" ht="26.25" customHeight="1" x14ac:dyDescent="0.15">
      <c r="A16" s="56">
        <v>10</v>
      </c>
      <c r="B16" s="711"/>
      <c r="C16" s="712"/>
      <c r="D16" s="712"/>
      <c r="E16" s="712"/>
      <c r="F16" s="712"/>
      <c r="G16" s="712"/>
      <c r="H16" s="712"/>
      <c r="I16" s="712"/>
      <c r="J16" s="712"/>
      <c r="K16" s="712"/>
      <c r="L16" s="712"/>
      <c r="M16" s="712"/>
      <c r="N16" s="712"/>
      <c r="O16" s="712"/>
      <c r="P16" s="713"/>
      <c r="Q16" s="714"/>
      <c r="R16" s="715"/>
      <c r="S16" s="715"/>
      <c r="T16" s="715"/>
      <c r="U16" s="715"/>
      <c r="V16" s="715"/>
      <c r="W16" s="715"/>
      <c r="X16" s="715"/>
      <c r="Y16" s="715"/>
      <c r="Z16" s="715"/>
      <c r="AA16" s="715"/>
      <c r="AB16" s="715"/>
      <c r="AC16" s="715"/>
      <c r="AD16" s="715"/>
      <c r="AE16" s="716"/>
      <c r="AF16" s="717"/>
      <c r="AG16" s="718"/>
      <c r="AH16" s="718"/>
      <c r="AI16" s="718"/>
      <c r="AJ16" s="719"/>
      <c r="AK16" s="720"/>
      <c r="AL16" s="715"/>
      <c r="AM16" s="715"/>
      <c r="AN16" s="715"/>
      <c r="AO16" s="715"/>
      <c r="AP16" s="715"/>
      <c r="AQ16" s="715"/>
      <c r="AR16" s="715"/>
      <c r="AS16" s="715"/>
      <c r="AT16" s="715"/>
      <c r="AU16" s="721"/>
      <c r="AV16" s="721"/>
      <c r="AW16" s="721"/>
      <c r="AX16" s="721"/>
      <c r="AY16" s="722"/>
      <c r="AZ16" s="60"/>
      <c r="BA16" s="60"/>
      <c r="BB16" s="60"/>
      <c r="BC16" s="60"/>
      <c r="BD16" s="60"/>
      <c r="BE16" s="71"/>
      <c r="BF16" s="71"/>
      <c r="BG16" s="71"/>
      <c r="BH16" s="71"/>
      <c r="BI16" s="71"/>
      <c r="BJ16" s="71"/>
      <c r="BK16" s="71"/>
      <c r="BL16" s="71"/>
      <c r="BM16" s="71"/>
      <c r="BN16" s="71"/>
      <c r="BO16" s="71"/>
      <c r="BP16" s="71"/>
      <c r="BQ16" s="56">
        <v>10</v>
      </c>
      <c r="BR16" s="76"/>
      <c r="BS16" s="711"/>
      <c r="BT16" s="712"/>
      <c r="BU16" s="712"/>
      <c r="BV16" s="712"/>
      <c r="BW16" s="712"/>
      <c r="BX16" s="712"/>
      <c r="BY16" s="712"/>
      <c r="BZ16" s="712"/>
      <c r="CA16" s="712"/>
      <c r="CB16" s="712"/>
      <c r="CC16" s="712"/>
      <c r="CD16" s="712"/>
      <c r="CE16" s="712"/>
      <c r="CF16" s="712"/>
      <c r="CG16" s="713"/>
      <c r="CH16" s="723"/>
      <c r="CI16" s="718"/>
      <c r="CJ16" s="718"/>
      <c r="CK16" s="718"/>
      <c r="CL16" s="724"/>
      <c r="CM16" s="723"/>
      <c r="CN16" s="718"/>
      <c r="CO16" s="718"/>
      <c r="CP16" s="718"/>
      <c r="CQ16" s="724"/>
      <c r="CR16" s="723"/>
      <c r="CS16" s="718"/>
      <c r="CT16" s="718"/>
      <c r="CU16" s="718"/>
      <c r="CV16" s="724"/>
      <c r="CW16" s="723"/>
      <c r="CX16" s="718"/>
      <c r="CY16" s="718"/>
      <c r="CZ16" s="718"/>
      <c r="DA16" s="724"/>
      <c r="DB16" s="723"/>
      <c r="DC16" s="718"/>
      <c r="DD16" s="718"/>
      <c r="DE16" s="718"/>
      <c r="DF16" s="724"/>
      <c r="DG16" s="723"/>
      <c r="DH16" s="718"/>
      <c r="DI16" s="718"/>
      <c r="DJ16" s="718"/>
      <c r="DK16" s="724"/>
      <c r="DL16" s="723"/>
      <c r="DM16" s="718"/>
      <c r="DN16" s="718"/>
      <c r="DO16" s="718"/>
      <c r="DP16" s="724"/>
      <c r="DQ16" s="723"/>
      <c r="DR16" s="718"/>
      <c r="DS16" s="718"/>
      <c r="DT16" s="718"/>
      <c r="DU16" s="724"/>
      <c r="DV16" s="711"/>
      <c r="DW16" s="712"/>
      <c r="DX16" s="712"/>
      <c r="DY16" s="712"/>
      <c r="DZ16" s="725"/>
      <c r="EA16" s="71"/>
    </row>
    <row r="17" spans="1:131" s="51" customFormat="1" ht="26.25" customHeight="1" x14ac:dyDescent="0.15">
      <c r="A17" s="56">
        <v>11</v>
      </c>
      <c r="B17" s="711"/>
      <c r="C17" s="712"/>
      <c r="D17" s="712"/>
      <c r="E17" s="712"/>
      <c r="F17" s="712"/>
      <c r="G17" s="712"/>
      <c r="H17" s="712"/>
      <c r="I17" s="712"/>
      <c r="J17" s="712"/>
      <c r="K17" s="712"/>
      <c r="L17" s="712"/>
      <c r="M17" s="712"/>
      <c r="N17" s="712"/>
      <c r="O17" s="712"/>
      <c r="P17" s="713"/>
      <c r="Q17" s="714"/>
      <c r="R17" s="715"/>
      <c r="S17" s="715"/>
      <c r="T17" s="715"/>
      <c r="U17" s="715"/>
      <c r="V17" s="715"/>
      <c r="W17" s="715"/>
      <c r="X17" s="715"/>
      <c r="Y17" s="715"/>
      <c r="Z17" s="715"/>
      <c r="AA17" s="715"/>
      <c r="AB17" s="715"/>
      <c r="AC17" s="715"/>
      <c r="AD17" s="715"/>
      <c r="AE17" s="716"/>
      <c r="AF17" s="717"/>
      <c r="AG17" s="718"/>
      <c r="AH17" s="718"/>
      <c r="AI17" s="718"/>
      <c r="AJ17" s="719"/>
      <c r="AK17" s="720"/>
      <c r="AL17" s="715"/>
      <c r="AM17" s="715"/>
      <c r="AN17" s="715"/>
      <c r="AO17" s="715"/>
      <c r="AP17" s="715"/>
      <c r="AQ17" s="715"/>
      <c r="AR17" s="715"/>
      <c r="AS17" s="715"/>
      <c r="AT17" s="715"/>
      <c r="AU17" s="721"/>
      <c r="AV17" s="721"/>
      <c r="AW17" s="721"/>
      <c r="AX17" s="721"/>
      <c r="AY17" s="722"/>
      <c r="AZ17" s="60"/>
      <c r="BA17" s="60"/>
      <c r="BB17" s="60"/>
      <c r="BC17" s="60"/>
      <c r="BD17" s="60"/>
      <c r="BE17" s="71"/>
      <c r="BF17" s="71"/>
      <c r="BG17" s="71"/>
      <c r="BH17" s="71"/>
      <c r="BI17" s="71"/>
      <c r="BJ17" s="71"/>
      <c r="BK17" s="71"/>
      <c r="BL17" s="71"/>
      <c r="BM17" s="71"/>
      <c r="BN17" s="71"/>
      <c r="BO17" s="71"/>
      <c r="BP17" s="71"/>
      <c r="BQ17" s="56">
        <v>11</v>
      </c>
      <c r="BR17" s="76"/>
      <c r="BS17" s="711"/>
      <c r="BT17" s="712"/>
      <c r="BU17" s="712"/>
      <c r="BV17" s="712"/>
      <c r="BW17" s="712"/>
      <c r="BX17" s="712"/>
      <c r="BY17" s="712"/>
      <c r="BZ17" s="712"/>
      <c r="CA17" s="712"/>
      <c r="CB17" s="712"/>
      <c r="CC17" s="712"/>
      <c r="CD17" s="712"/>
      <c r="CE17" s="712"/>
      <c r="CF17" s="712"/>
      <c r="CG17" s="713"/>
      <c r="CH17" s="723"/>
      <c r="CI17" s="718"/>
      <c r="CJ17" s="718"/>
      <c r="CK17" s="718"/>
      <c r="CL17" s="724"/>
      <c r="CM17" s="723"/>
      <c r="CN17" s="718"/>
      <c r="CO17" s="718"/>
      <c r="CP17" s="718"/>
      <c r="CQ17" s="724"/>
      <c r="CR17" s="723"/>
      <c r="CS17" s="718"/>
      <c r="CT17" s="718"/>
      <c r="CU17" s="718"/>
      <c r="CV17" s="724"/>
      <c r="CW17" s="723"/>
      <c r="CX17" s="718"/>
      <c r="CY17" s="718"/>
      <c r="CZ17" s="718"/>
      <c r="DA17" s="724"/>
      <c r="DB17" s="723"/>
      <c r="DC17" s="718"/>
      <c r="DD17" s="718"/>
      <c r="DE17" s="718"/>
      <c r="DF17" s="724"/>
      <c r="DG17" s="723"/>
      <c r="DH17" s="718"/>
      <c r="DI17" s="718"/>
      <c r="DJ17" s="718"/>
      <c r="DK17" s="724"/>
      <c r="DL17" s="723"/>
      <c r="DM17" s="718"/>
      <c r="DN17" s="718"/>
      <c r="DO17" s="718"/>
      <c r="DP17" s="724"/>
      <c r="DQ17" s="723"/>
      <c r="DR17" s="718"/>
      <c r="DS17" s="718"/>
      <c r="DT17" s="718"/>
      <c r="DU17" s="724"/>
      <c r="DV17" s="711"/>
      <c r="DW17" s="712"/>
      <c r="DX17" s="712"/>
      <c r="DY17" s="712"/>
      <c r="DZ17" s="725"/>
      <c r="EA17" s="71"/>
    </row>
    <row r="18" spans="1:131" s="51" customFormat="1" ht="26.25" customHeight="1" x14ac:dyDescent="0.15">
      <c r="A18" s="56">
        <v>12</v>
      </c>
      <c r="B18" s="711"/>
      <c r="C18" s="712"/>
      <c r="D18" s="712"/>
      <c r="E18" s="712"/>
      <c r="F18" s="712"/>
      <c r="G18" s="712"/>
      <c r="H18" s="712"/>
      <c r="I18" s="712"/>
      <c r="J18" s="712"/>
      <c r="K18" s="712"/>
      <c r="L18" s="712"/>
      <c r="M18" s="712"/>
      <c r="N18" s="712"/>
      <c r="O18" s="712"/>
      <c r="P18" s="713"/>
      <c r="Q18" s="714"/>
      <c r="R18" s="715"/>
      <c r="S18" s="715"/>
      <c r="T18" s="715"/>
      <c r="U18" s="715"/>
      <c r="V18" s="715"/>
      <c r="W18" s="715"/>
      <c r="X18" s="715"/>
      <c r="Y18" s="715"/>
      <c r="Z18" s="715"/>
      <c r="AA18" s="715"/>
      <c r="AB18" s="715"/>
      <c r="AC18" s="715"/>
      <c r="AD18" s="715"/>
      <c r="AE18" s="716"/>
      <c r="AF18" s="717"/>
      <c r="AG18" s="718"/>
      <c r="AH18" s="718"/>
      <c r="AI18" s="718"/>
      <c r="AJ18" s="719"/>
      <c r="AK18" s="720"/>
      <c r="AL18" s="715"/>
      <c r="AM18" s="715"/>
      <c r="AN18" s="715"/>
      <c r="AO18" s="715"/>
      <c r="AP18" s="715"/>
      <c r="AQ18" s="715"/>
      <c r="AR18" s="715"/>
      <c r="AS18" s="715"/>
      <c r="AT18" s="715"/>
      <c r="AU18" s="721"/>
      <c r="AV18" s="721"/>
      <c r="AW18" s="721"/>
      <c r="AX18" s="721"/>
      <c r="AY18" s="722"/>
      <c r="AZ18" s="60"/>
      <c r="BA18" s="60"/>
      <c r="BB18" s="60"/>
      <c r="BC18" s="60"/>
      <c r="BD18" s="60"/>
      <c r="BE18" s="71"/>
      <c r="BF18" s="71"/>
      <c r="BG18" s="71"/>
      <c r="BH18" s="71"/>
      <c r="BI18" s="71"/>
      <c r="BJ18" s="71"/>
      <c r="BK18" s="71"/>
      <c r="BL18" s="71"/>
      <c r="BM18" s="71"/>
      <c r="BN18" s="71"/>
      <c r="BO18" s="71"/>
      <c r="BP18" s="71"/>
      <c r="BQ18" s="56">
        <v>12</v>
      </c>
      <c r="BR18" s="76"/>
      <c r="BS18" s="711"/>
      <c r="BT18" s="712"/>
      <c r="BU18" s="712"/>
      <c r="BV18" s="712"/>
      <c r="BW18" s="712"/>
      <c r="BX18" s="712"/>
      <c r="BY18" s="712"/>
      <c r="BZ18" s="712"/>
      <c r="CA18" s="712"/>
      <c r="CB18" s="712"/>
      <c r="CC18" s="712"/>
      <c r="CD18" s="712"/>
      <c r="CE18" s="712"/>
      <c r="CF18" s="712"/>
      <c r="CG18" s="713"/>
      <c r="CH18" s="723"/>
      <c r="CI18" s="718"/>
      <c r="CJ18" s="718"/>
      <c r="CK18" s="718"/>
      <c r="CL18" s="724"/>
      <c r="CM18" s="723"/>
      <c r="CN18" s="718"/>
      <c r="CO18" s="718"/>
      <c r="CP18" s="718"/>
      <c r="CQ18" s="724"/>
      <c r="CR18" s="723"/>
      <c r="CS18" s="718"/>
      <c r="CT18" s="718"/>
      <c r="CU18" s="718"/>
      <c r="CV18" s="724"/>
      <c r="CW18" s="723"/>
      <c r="CX18" s="718"/>
      <c r="CY18" s="718"/>
      <c r="CZ18" s="718"/>
      <c r="DA18" s="724"/>
      <c r="DB18" s="723"/>
      <c r="DC18" s="718"/>
      <c r="DD18" s="718"/>
      <c r="DE18" s="718"/>
      <c r="DF18" s="724"/>
      <c r="DG18" s="723"/>
      <c r="DH18" s="718"/>
      <c r="DI18" s="718"/>
      <c r="DJ18" s="718"/>
      <c r="DK18" s="724"/>
      <c r="DL18" s="723"/>
      <c r="DM18" s="718"/>
      <c r="DN18" s="718"/>
      <c r="DO18" s="718"/>
      <c r="DP18" s="724"/>
      <c r="DQ18" s="723"/>
      <c r="DR18" s="718"/>
      <c r="DS18" s="718"/>
      <c r="DT18" s="718"/>
      <c r="DU18" s="724"/>
      <c r="DV18" s="711"/>
      <c r="DW18" s="712"/>
      <c r="DX18" s="712"/>
      <c r="DY18" s="712"/>
      <c r="DZ18" s="725"/>
      <c r="EA18" s="71"/>
    </row>
    <row r="19" spans="1:131" s="51" customFormat="1" ht="26.25" customHeight="1" x14ac:dyDescent="0.15">
      <c r="A19" s="56">
        <v>13</v>
      </c>
      <c r="B19" s="711"/>
      <c r="C19" s="712"/>
      <c r="D19" s="712"/>
      <c r="E19" s="712"/>
      <c r="F19" s="712"/>
      <c r="G19" s="712"/>
      <c r="H19" s="712"/>
      <c r="I19" s="712"/>
      <c r="J19" s="712"/>
      <c r="K19" s="712"/>
      <c r="L19" s="712"/>
      <c r="M19" s="712"/>
      <c r="N19" s="712"/>
      <c r="O19" s="712"/>
      <c r="P19" s="713"/>
      <c r="Q19" s="714"/>
      <c r="R19" s="715"/>
      <c r="S19" s="715"/>
      <c r="T19" s="715"/>
      <c r="U19" s="715"/>
      <c r="V19" s="715"/>
      <c r="W19" s="715"/>
      <c r="X19" s="715"/>
      <c r="Y19" s="715"/>
      <c r="Z19" s="715"/>
      <c r="AA19" s="715"/>
      <c r="AB19" s="715"/>
      <c r="AC19" s="715"/>
      <c r="AD19" s="715"/>
      <c r="AE19" s="716"/>
      <c r="AF19" s="717"/>
      <c r="AG19" s="718"/>
      <c r="AH19" s="718"/>
      <c r="AI19" s="718"/>
      <c r="AJ19" s="719"/>
      <c r="AK19" s="720"/>
      <c r="AL19" s="715"/>
      <c r="AM19" s="715"/>
      <c r="AN19" s="715"/>
      <c r="AO19" s="715"/>
      <c r="AP19" s="715"/>
      <c r="AQ19" s="715"/>
      <c r="AR19" s="715"/>
      <c r="AS19" s="715"/>
      <c r="AT19" s="715"/>
      <c r="AU19" s="721"/>
      <c r="AV19" s="721"/>
      <c r="AW19" s="721"/>
      <c r="AX19" s="721"/>
      <c r="AY19" s="722"/>
      <c r="AZ19" s="60"/>
      <c r="BA19" s="60"/>
      <c r="BB19" s="60"/>
      <c r="BC19" s="60"/>
      <c r="BD19" s="60"/>
      <c r="BE19" s="71"/>
      <c r="BF19" s="71"/>
      <c r="BG19" s="71"/>
      <c r="BH19" s="71"/>
      <c r="BI19" s="71"/>
      <c r="BJ19" s="71"/>
      <c r="BK19" s="71"/>
      <c r="BL19" s="71"/>
      <c r="BM19" s="71"/>
      <c r="BN19" s="71"/>
      <c r="BO19" s="71"/>
      <c r="BP19" s="71"/>
      <c r="BQ19" s="56">
        <v>13</v>
      </c>
      <c r="BR19" s="76"/>
      <c r="BS19" s="711"/>
      <c r="BT19" s="712"/>
      <c r="BU19" s="712"/>
      <c r="BV19" s="712"/>
      <c r="BW19" s="712"/>
      <c r="BX19" s="712"/>
      <c r="BY19" s="712"/>
      <c r="BZ19" s="712"/>
      <c r="CA19" s="712"/>
      <c r="CB19" s="712"/>
      <c r="CC19" s="712"/>
      <c r="CD19" s="712"/>
      <c r="CE19" s="712"/>
      <c r="CF19" s="712"/>
      <c r="CG19" s="713"/>
      <c r="CH19" s="723"/>
      <c r="CI19" s="718"/>
      <c r="CJ19" s="718"/>
      <c r="CK19" s="718"/>
      <c r="CL19" s="724"/>
      <c r="CM19" s="723"/>
      <c r="CN19" s="718"/>
      <c r="CO19" s="718"/>
      <c r="CP19" s="718"/>
      <c r="CQ19" s="724"/>
      <c r="CR19" s="723"/>
      <c r="CS19" s="718"/>
      <c r="CT19" s="718"/>
      <c r="CU19" s="718"/>
      <c r="CV19" s="724"/>
      <c r="CW19" s="723"/>
      <c r="CX19" s="718"/>
      <c r="CY19" s="718"/>
      <c r="CZ19" s="718"/>
      <c r="DA19" s="724"/>
      <c r="DB19" s="723"/>
      <c r="DC19" s="718"/>
      <c r="DD19" s="718"/>
      <c r="DE19" s="718"/>
      <c r="DF19" s="724"/>
      <c r="DG19" s="723"/>
      <c r="DH19" s="718"/>
      <c r="DI19" s="718"/>
      <c r="DJ19" s="718"/>
      <c r="DK19" s="724"/>
      <c r="DL19" s="723"/>
      <c r="DM19" s="718"/>
      <c r="DN19" s="718"/>
      <c r="DO19" s="718"/>
      <c r="DP19" s="724"/>
      <c r="DQ19" s="723"/>
      <c r="DR19" s="718"/>
      <c r="DS19" s="718"/>
      <c r="DT19" s="718"/>
      <c r="DU19" s="724"/>
      <c r="DV19" s="711"/>
      <c r="DW19" s="712"/>
      <c r="DX19" s="712"/>
      <c r="DY19" s="712"/>
      <c r="DZ19" s="725"/>
      <c r="EA19" s="71"/>
    </row>
    <row r="20" spans="1:131" s="51" customFormat="1" ht="26.25" customHeight="1" x14ac:dyDescent="0.15">
      <c r="A20" s="56">
        <v>14</v>
      </c>
      <c r="B20" s="711"/>
      <c r="C20" s="712"/>
      <c r="D20" s="712"/>
      <c r="E20" s="712"/>
      <c r="F20" s="712"/>
      <c r="G20" s="712"/>
      <c r="H20" s="712"/>
      <c r="I20" s="712"/>
      <c r="J20" s="712"/>
      <c r="K20" s="712"/>
      <c r="L20" s="712"/>
      <c r="M20" s="712"/>
      <c r="N20" s="712"/>
      <c r="O20" s="712"/>
      <c r="P20" s="713"/>
      <c r="Q20" s="714"/>
      <c r="R20" s="715"/>
      <c r="S20" s="715"/>
      <c r="T20" s="715"/>
      <c r="U20" s="715"/>
      <c r="V20" s="715"/>
      <c r="W20" s="715"/>
      <c r="X20" s="715"/>
      <c r="Y20" s="715"/>
      <c r="Z20" s="715"/>
      <c r="AA20" s="715"/>
      <c r="AB20" s="715"/>
      <c r="AC20" s="715"/>
      <c r="AD20" s="715"/>
      <c r="AE20" s="716"/>
      <c r="AF20" s="717"/>
      <c r="AG20" s="718"/>
      <c r="AH20" s="718"/>
      <c r="AI20" s="718"/>
      <c r="AJ20" s="719"/>
      <c r="AK20" s="720"/>
      <c r="AL20" s="715"/>
      <c r="AM20" s="715"/>
      <c r="AN20" s="715"/>
      <c r="AO20" s="715"/>
      <c r="AP20" s="715"/>
      <c r="AQ20" s="715"/>
      <c r="AR20" s="715"/>
      <c r="AS20" s="715"/>
      <c r="AT20" s="715"/>
      <c r="AU20" s="721"/>
      <c r="AV20" s="721"/>
      <c r="AW20" s="721"/>
      <c r="AX20" s="721"/>
      <c r="AY20" s="722"/>
      <c r="AZ20" s="60"/>
      <c r="BA20" s="60"/>
      <c r="BB20" s="60"/>
      <c r="BC20" s="60"/>
      <c r="BD20" s="60"/>
      <c r="BE20" s="71"/>
      <c r="BF20" s="71"/>
      <c r="BG20" s="71"/>
      <c r="BH20" s="71"/>
      <c r="BI20" s="71"/>
      <c r="BJ20" s="71"/>
      <c r="BK20" s="71"/>
      <c r="BL20" s="71"/>
      <c r="BM20" s="71"/>
      <c r="BN20" s="71"/>
      <c r="BO20" s="71"/>
      <c r="BP20" s="71"/>
      <c r="BQ20" s="56">
        <v>14</v>
      </c>
      <c r="BR20" s="76"/>
      <c r="BS20" s="711"/>
      <c r="BT20" s="712"/>
      <c r="BU20" s="712"/>
      <c r="BV20" s="712"/>
      <c r="BW20" s="712"/>
      <c r="BX20" s="712"/>
      <c r="BY20" s="712"/>
      <c r="BZ20" s="712"/>
      <c r="CA20" s="712"/>
      <c r="CB20" s="712"/>
      <c r="CC20" s="712"/>
      <c r="CD20" s="712"/>
      <c r="CE20" s="712"/>
      <c r="CF20" s="712"/>
      <c r="CG20" s="713"/>
      <c r="CH20" s="723"/>
      <c r="CI20" s="718"/>
      <c r="CJ20" s="718"/>
      <c r="CK20" s="718"/>
      <c r="CL20" s="724"/>
      <c r="CM20" s="723"/>
      <c r="CN20" s="718"/>
      <c r="CO20" s="718"/>
      <c r="CP20" s="718"/>
      <c r="CQ20" s="724"/>
      <c r="CR20" s="723"/>
      <c r="CS20" s="718"/>
      <c r="CT20" s="718"/>
      <c r="CU20" s="718"/>
      <c r="CV20" s="724"/>
      <c r="CW20" s="723"/>
      <c r="CX20" s="718"/>
      <c r="CY20" s="718"/>
      <c r="CZ20" s="718"/>
      <c r="DA20" s="724"/>
      <c r="DB20" s="723"/>
      <c r="DC20" s="718"/>
      <c r="DD20" s="718"/>
      <c r="DE20" s="718"/>
      <c r="DF20" s="724"/>
      <c r="DG20" s="723"/>
      <c r="DH20" s="718"/>
      <c r="DI20" s="718"/>
      <c r="DJ20" s="718"/>
      <c r="DK20" s="724"/>
      <c r="DL20" s="723"/>
      <c r="DM20" s="718"/>
      <c r="DN20" s="718"/>
      <c r="DO20" s="718"/>
      <c r="DP20" s="724"/>
      <c r="DQ20" s="723"/>
      <c r="DR20" s="718"/>
      <c r="DS20" s="718"/>
      <c r="DT20" s="718"/>
      <c r="DU20" s="724"/>
      <c r="DV20" s="711"/>
      <c r="DW20" s="712"/>
      <c r="DX20" s="712"/>
      <c r="DY20" s="712"/>
      <c r="DZ20" s="725"/>
      <c r="EA20" s="71"/>
    </row>
    <row r="21" spans="1:131" s="51" customFormat="1" ht="26.25" customHeight="1" x14ac:dyDescent="0.15">
      <c r="A21" s="56">
        <v>15</v>
      </c>
      <c r="B21" s="711"/>
      <c r="C21" s="712"/>
      <c r="D21" s="712"/>
      <c r="E21" s="712"/>
      <c r="F21" s="712"/>
      <c r="G21" s="712"/>
      <c r="H21" s="712"/>
      <c r="I21" s="712"/>
      <c r="J21" s="712"/>
      <c r="K21" s="712"/>
      <c r="L21" s="712"/>
      <c r="M21" s="712"/>
      <c r="N21" s="712"/>
      <c r="O21" s="712"/>
      <c r="P21" s="713"/>
      <c r="Q21" s="714"/>
      <c r="R21" s="715"/>
      <c r="S21" s="715"/>
      <c r="T21" s="715"/>
      <c r="U21" s="715"/>
      <c r="V21" s="715"/>
      <c r="W21" s="715"/>
      <c r="X21" s="715"/>
      <c r="Y21" s="715"/>
      <c r="Z21" s="715"/>
      <c r="AA21" s="715"/>
      <c r="AB21" s="715"/>
      <c r="AC21" s="715"/>
      <c r="AD21" s="715"/>
      <c r="AE21" s="716"/>
      <c r="AF21" s="717"/>
      <c r="AG21" s="718"/>
      <c r="AH21" s="718"/>
      <c r="AI21" s="718"/>
      <c r="AJ21" s="719"/>
      <c r="AK21" s="720"/>
      <c r="AL21" s="715"/>
      <c r="AM21" s="715"/>
      <c r="AN21" s="715"/>
      <c r="AO21" s="715"/>
      <c r="AP21" s="715"/>
      <c r="AQ21" s="715"/>
      <c r="AR21" s="715"/>
      <c r="AS21" s="715"/>
      <c r="AT21" s="715"/>
      <c r="AU21" s="721"/>
      <c r="AV21" s="721"/>
      <c r="AW21" s="721"/>
      <c r="AX21" s="721"/>
      <c r="AY21" s="722"/>
      <c r="AZ21" s="60"/>
      <c r="BA21" s="60"/>
      <c r="BB21" s="60"/>
      <c r="BC21" s="60"/>
      <c r="BD21" s="60"/>
      <c r="BE21" s="71"/>
      <c r="BF21" s="71"/>
      <c r="BG21" s="71"/>
      <c r="BH21" s="71"/>
      <c r="BI21" s="71"/>
      <c r="BJ21" s="71"/>
      <c r="BK21" s="71"/>
      <c r="BL21" s="71"/>
      <c r="BM21" s="71"/>
      <c r="BN21" s="71"/>
      <c r="BO21" s="71"/>
      <c r="BP21" s="71"/>
      <c r="BQ21" s="56">
        <v>15</v>
      </c>
      <c r="BR21" s="76"/>
      <c r="BS21" s="711"/>
      <c r="BT21" s="712"/>
      <c r="BU21" s="712"/>
      <c r="BV21" s="712"/>
      <c r="BW21" s="712"/>
      <c r="BX21" s="712"/>
      <c r="BY21" s="712"/>
      <c r="BZ21" s="712"/>
      <c r="CA21" s="712"/>
      <c r="CB21" s="712"/>
      <c r="CC21" s="712"/>
      <c r="CD21" s="712"/>
      <c r="CE21" s="712"/>
      <c r="CF21" s="712"/>
      <c r="CG21" s="713"/>
      <c r="CH21" s="723"/>
      <c r="CI21" s="718"/>
      <c r="CJ21" s="718"/>
      <c r="CK21" s="718"/>
      <c r="CL21" s="724"/>
      <c r="CM21" s="723"/>
      <c r="CN21" s="718"/>
      <c r="CO21" s="718"/>
      <c r="CP21" s="718"/>
      <c r="CQ21" s="724"/>
      <c r="CR21" s="723"/>
      <c r="CS21" s="718"/>
      <c r="CT21" s="718"/>
      <c r="CU21" s="718"/>
      <c r="CV21" s="724"/>
      <c r="CW21" s="723"/>
      <c r="CX21" s="718"/>
      <c r="CY21" s="718"/>
      <c r="CZ21" s="718"/>
      <c r="DA21" s="724"/>
      <c r="DB21" s="723"/>
      <c r="DC21" s="718"/>
      <c r="DD21" s="718"/>
      <c r="DE21" s="718"/>
      <c r="DF21" s="724"/>
      <c r="DG21" s="723"/>
      <c r="DH21" s="718"/>
      <c r="DI21" s="718"/>
      <c r="DJ21" s="718"/>
      <c r="DK21" s="724"/>
      <c r="DL21" s="723"/>
      <c r="DM21" s="718"/>
      <c r="DN21" s="718"/>
      <c r="DO21" s="718"/>
      <c r="DP21" s="724"/>
      <c r="DQ21" s="723"/>
      <c r="DR21" s="718"/>
      <c r="DS21" s="718"/>
      <c r="DT21" s="718"/>
      <c r="DU21" s="724"/>
      <c r="DV21" s="711"/>
      <c r="DW21" s="712"/>
      <c r="DX21" s="712"/>
      <c r="DY21" s="712"/>
      <c r="DZ21" s="725"/>
      <c r="EA21" s="71"/>
    </row>
    <row r="22" spans="1:131" s="51" customFormat="1" ht="26.25" customHeight="1" x14ac:dyDescent="0.15">
      <c r="A22" s="56">
        <v>16</v>
      </c>
      <c r="B22" s="711"/>
      <c r="C22" s="712"/>
      <c r="D22" s="712"/>
      <c r="E22" s="712"/>
      <c r="F22" s="712"/>
      <c r="G22" s="712"/>
      <c r="H22" s="712"/>
      <c r="I22" s="712"/>
      <c r="J22" s="712"/>
      <c r="K22" s="712"/>
      <c r="L22" s="712"/>
      <c r="M22" s="712"/>
      <c r="N22" s="712"/>
      <c r="O22" s="712"/>
      <c r="P22" s="713"/>
      <c r="Q22" s="726"/>
      <c r="R22" s="727"/>
      <c r="S22" s="727"/>
      <c r="T22" s="727"/>
      <c r="U22" s="727"/>
      <c r="V22" s="727"/>
      <c r="W22" s="727"/>
      <c r="X22" s="727"/>
      <c r="Y22" s="727"/>
      <c r="Z22" s="727"/>
      <c r="AA22" s="727"/>
      <c r="AB22" s="727"/>
      <c r="AC22" s="727"/>
      <c r="AD22" s="727"/>
      <c r="AE22" s="728"/>
      <c r="AF22" s="717"/>
      <c r="AG22" s="718"/>
      <c r="AH22" s="718"/>
      <c r="AI22" s="718"/>
      <c r="AJ22" s="719"/>
      <c r="AK22" s="729"/>
      <c r="AL22" s="727"/>
      <c r="AM22" s="727"/>
      <c r="AN22" s="727"/>
      <c r="AO22" s="727"/>
      <c r="AP22" s="727"/>
      <c r="AQ22" s="727"/>
      <c r="AR22" s="727"/>
      <c r="AS22" s="727"/>
      <c r="AT22" s="727"/>
      <c r="AU22" s="730"/>
      <c r="AV22" s="730"/>
      <c r="AW22" s="730"/>
      <c r="AX22" s="730"/>
      <c r="AY22" s="731"/>
      <c r="AZ22" s="732" t="s">
        <v>416</v>
      </c>
      <c r="BA22" s="732"/>
      <c r="BB22" s="732"/>
      <c r="BC22" s="732"/>
      <c r="BD22" s="733"/>
      <c r="BE22" s="71"/>
      <c r="BF22" s="71"/>
      <c r="BG22" s="71"/>
      <c r="BH22" s="71"/>
      <c r="BI22" s="71"/>
      <c r="BJ22" s="71"/>
      <c r="BK22" s="71"/>
      <c r="BL22" s="71"/>
      <c r="BM22" s="71"/>
      <c r="BN22" s="71"/>
      <c r="BO22" s="71"/>
      <c r="BP22" s="71"/>
      <c r="BQ22" s="56">
        <v>16</v>
      </c>
      <c r="BR22" s="76"/>
      <c r="BS22" s="711"/>
      <c r="BT22" s="712"/>
      <c r="BU22" s="712"/>
      <c r="BV22" s="712"/>
      <c r="BW22" s="712"/>
      <c r="BX22" s="712"/>
      <c r="BY22" s="712"/>
      <c r="BZ22" s="712"/>
      <c r="CA22" s="712"/>
      <c r="CB22" s="712"/>
      <c r="CC22" s="712"/>
      <c r="CD22" s="712"/>
      <c r="CE22" s="712"/>
      <c r="CF22" s="712"/>
      <c r="CG22" s="713"/>
      <c r="CH22" s="723"/>
      <c r="CI22" s="718"/>
      <c r="CJ22" s="718"/>
      <c r="CK22" s="718"/>
      <c r="CL22" s="724"/>
      <c r="CM22" s="723"/>
      <c r="CN22" s="718"/>
      <c r="CO22" s="718"/>
      <c r="CP22" s="718"/>
      <c r="CQ22" s="724"/>
      <c r="CR22" s="723"/>
      <c r="CS22" s="718"/>
      <c r="CT22" s="718"/>
      <c r="CU22" s="718"/>
      <c r="CV22" s="724"/>
      <c r="CW22" s="723"/>
      <c r="CX22" s="718"/>
      <c r="CY22" s="718"/>
      <c r="CZ22" s="718"/>
      <c r="DA22" s="724"/>
      <c r="DB22" s="723"/>
      <c r="DC22" s="718"/>
      <c r="DD22" s="718"/>
      <c r="DE22" s="718"/>
      <c r="DF22" s="724"/>
      <c r="DG22" s="723"/>
      <c r="DH22" s="718"/>
      <c r="DI22" s="718"/>
      <c r="DJ22" s="718"/>
      <c r="DK22" s="724"/>
      <c r="DL22" s="723"/>
      <c r="DM22" s="718"/>
      <c r="DN22" s="718"/>
      <c r="DO22" s="718"/>
      <c r="DP22" s="724"/>
      <c r="DQ22" s="723"/>
      <c r="DR22" s="718"/>
      <c r="DS22" s="718"/>
      <c r="DT22" s="718"/>
      <c r="DU22" s="724"/>
      <c r="DV22" s="711"/>
      <c r="DW22" s="712"/>
      <c r="DX22" s="712"/>
      <c r="DY22" s="712"/>
      <c r="DZ22" s="725"/>
      <c r="EA22" s="71"/>
    </row>
    <row r="23" spans="1:131" s="51" customFormat="1" ht="26.25" customHeight="1" x14ac:dyDescent="0.15">
      <c r="A23" s="57" t="s">
        <v>255</v>
      </c>
      <c r="B23" s="734" t="s">
        <v>116</v>
      </c>
      <c r="C23" s="735"/>
      <c r="D23" s="735"/>
      <c r="E23" s="735"/>
      <c r="F23" s="735"/>
      <c r="G23" s="735"/>
      <c r="H23" s="735"/>
      <c r="I23" s="735"/>
      <c r="J23" s="735"/>
      <c r="K23" s="735"/>
      <c r="L23" s="735"/>
      <c r="M23" s="735"/>
      <c r="N23" s="735"/>
      <c r="O23" s="735"/>
      <c r="P23" s="736"/>
      <c r="Q23" s="737">
        <v>46896</v>
      </c>
      <c r="R23" s="738"/>
      <c r="S23" s="738"/>
      <c r="T23" s="738"/>
      <c r="U23" s="738"/>
      <c r="V23" s="738">
        <v>45251</v>
      </c>
      <c r="W23" s="738"/>
      <c r="X23" s="738"/>
      <c r="Y23" s="738"/>
      <c r="Z23" s="738"/>
      <c r="AA23" s="738">
        <v>1645</v>
      </c>
      <c r="AB23" s="738"/>
      <c r="AC23" s="738"/>
      <c r="AD23" s="738"/>
      <c r="AE23" s="739"/>
      <c r="AF23" s="740">
        <v>1444</v>
      </c>
      <c r="AG23" s="738"/>
      <c r="AH23" s="738"/>
      <c r="AI23" s="738"/>
      <c r="AJ23" s="741"/>
      <c r="AK23" s="742"/>
      <c r="AL23" s="743"/>
      <c r="AM23" s="743"/>
      <c r="AN23" s="743"/>
      <c r="AO23" s="743"/>
      <c r="AP23" s="738">
        <v>49298</v>
      </c>
      <c r="AQ23" s="738"/>
      <c r="AR23" s="738"/>
      <c r="AS23" s="738"/>
      <c r="AT23" s="738"/>
      <c r="AU23" s="744"/>
      <c r="AV23" s="744"/>
      <c r="AW23" s="744"/>
      <c r="AX23" s="744"/>
      <c r="AY23" s="745"/>
      <c r="AZ23" s="746" t="s">
        <v>207</v>
      </c>
      <c r="BA23" s="747"/>
      <c r="BB23" s="747"/>
      <c r="BC23" s="747"/>
      <c r="BD23" s="748"/>
      <c r="BE23" s="71"/>
      <c r="BF23" s="71"/>
      <c r="BG23" s="71"/>
      <c r="BH23" s="71"/>
      <c r="BI23" s="71"/>
      <c r="BJ23" s="71"/>
      <c r="BK23" s="71"/>
      <c r="BL23" s="71"/>
      <c r="BM23" s="71"/>
      <c r="BN23" s="71"/>
      <c r="BO23" s="71"/>
      <c r="BP23" s="71"/>
      <c r="BQ23" s="56">
        <v>17</v>
      </c>
      <c r="BR23" s="76"/>
      <c r="BS23" s="711"/>
      <c r="BT23" s="712"/>
      <c r="BU23" s="712"/>
      <c r="BV23" s="712"/>
      <c r="BW23" s="712"/>
      <c r="BX23" s="712"/>
      <c r="BY23" s="712"/>
      <c r="BZ23" s="712"/>
      <c r="CA23" s="712"/>
      <c r="CB23" s="712"/>
      <c r="CC23" s="712"/>
      <c r="CD23" s="712"/>
      <c r="CE23" s="712"/>
      <c r="CF23" s="712"/>
      <c r="CG23" s="713"/>
      <c r="CH23" s="723"/>
      <c r="CI23" s="718"/>
      <c r="CJ23" s="718"/>
      <c r="CK23" s="718"/>
      <c r="CL23" s="724"/>
      <c r="CM23" s="723"/>
      <c r="CN23" s="718"/>
      <c r="CO23" s="718"/>
      <c r="CP23" s="718"/>
      <c r="CQ23" s="724"/>
      <c r="CR23" s="723"/>
      <c r="CS23" s="718"/>
      <c r="CT23" s="718"/>
      <c r="CU23" s="718"/>
      <c r="CV23" s="724"/>
      <c r="CW23" s="723"/>
      <c r="CX23" s="718"/>
      <c r="CY23" s="718"/>
      <c r="CZ23" s="718"/>
      <c r="DA23" s="724"/>
      <c r="DB23" s="723"/>
      <c r="DC23" s="718"/>
      <c r="DD23" s="718"/>
      <c r="DE23" s="718"/>
      <c r="DF23" s="724"/>
      <c r="DG23" s="723"/>
      <c r="DH23" s="718"/>
      <c r="DI23" s="718"/>
      <c r="DJ23" s="718"/>
      <c r="DK23" s="724"/>
      <c r="DL23" s="723"/>
      <c r="DM23" s="718"/>
      <c r="DN23" s="718"/>
      <c r="DO23" s="718"/>
      <c r="DP23" s="724"/>
      <c r="DQ23" s="723"/>
      <c r="DR23" s="718"/>
      <c r="DS23" s="718"/>
      <c r="DT23" s="718"/>
      <c r="DU23" s="724"/>
      <c r="DV23" s="711"/>
      <c r="DW23" s="712"/>
      <c r="DX23" s="712"/>
      <c r="DY23" s="712"/>
      <c r="DZ23" s="725"/>
      <c r="EA23" s="71"/>
    </row>
    <row r="24" spans="1:131" s="51" customFormat="1" ht="26.25" customHeight="1" x14ac:dyDescent="0.15">
      <c r="A24" s="749" t="s">
        <v>369</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49"/>
      <c r="AY24" s="749"/>
      <c r="AZ24" s="60"/>
      <c r="BA24" s="60"/>
      <c r="BB24" s="60"/>
      <c r="BC24" s="60"/>
      <c r="BD24" s="60"/>
      <c r="BE24" s="71"/>
      <c r="BF24" s="71"/>
      <c r="BG24" s="71"/>
      <c r="BH24" s="71"/>
      <c r="BI24" s="71"/>
      <c r="BJ24" s="71"/>
      <c r="BK24" s="71"/>
      <c r="BL24" s="71"/>
      <c r="BM24" s="71"/>
      <c r="BN24" s="71"/>
      <c r="BO24" s="71"/>
      <c r="BP24" s="71"/>
      <c r="BQ24" s="56">
        <v>18</v>
      </c>
      <c r="BR24" s="76"/>
      <c r="BS24" s="711"/>
      <c r="BT24" s="712"/>
      <c r="BU24" s="712"/>
      <c r="BV24" s="712"/>
      <c r="BW24" s="712"/>
      <c r="BX24" s="712"/>
      <c r="BY24" s="712"/>
      <c r="BZ24" s="712"/>
      <c r="CA24" s="712"/>
      <c r="CB24" s="712"/>
      <c r="CC24" s="712"/>
      <c r="CD24" s="712"/>
      <c r="CE24" s="712"/>
      <c r="CF24" s="712"/>
      <c r="CG24" s="713"/>
      <c r="CH24" s="723"/>
      <c r="CI24" s="718"/>
      <c r="CJ24" s="718"/>
      <c r="CK24" s="718"/>
      <c r="CL24" s="724"/>
      <c r="CM24" s="723"/>
      <c r="CN24" s="718"/>
      <c r="CO24" s="718"/>
      <c r="CP24" s="718"/>
      <c r="CQ24" s="724"/>
      <c r="CR24" s="723"/>
      <c r="CS24" s="718"/>
      <c r="CT24" s="718"/>
      <c r="CU24" s="718"/>
      <c r="CV24" s="724"/>
      <c r="CW24" s="723"/>
      <c r="CX24" s="718"/>
      <c r="CY24" s="718"/>
      <c r="CZ24" s="718"/>
      <c r="DA24" s="724"/>
      <c r="DB24" s="723"/>
      <c r="DC24" s="718"/>
      <c r="DD24" s="718"/>
      <c r="DE24" s="718"/>
      <c r="DF24" s="724"/>
      <c r="DG24" s="723"/>
      <c r="DH24" s="718"/>
      <c r="DI24" s="718"/>
      <c r="DJ24" s="718"/>
      <c r="DK24" s="724"/>
      <c r="DL24" s="723"/>
      <c r="DM24" s="718"/>
      <c r="DN24" s="718"/>
      <c r="DO24" s="718"/>
      <c r="DP24" s="724"/>
      <c r="DQ24" s="723"/>
      <c r="DR24" s="718"/>
      <c r="DS24" s="718"/>
      <c r="DT24" s="718"/>
      <c r="DU24" s="724"/>
      <c r="DV24" s="711"/>
      <c r="DW24" s="712"/>
      <c r="DX24" s="712"/>
      <c r="DY24" s="712"/>
      <c r="DZ24" s="725"/>
      <c r="EA24" s="71"/>
    </row>
    <row r="25" spans="1:131" ht="26.25" customHeight="1" x14ac:dyDescent="0.15">
      <c r="A25" s="693" t="s">
        <v>387</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0"/>
      <c r="BK25" s="60"/>
      <c r="BL25" s="60"/>
      <c r="BM25" s="60"/>
      <c r="BN25" s="60"/>
      <c r="BO25" s="59"/>
      <c r="BP25" s="59"/>
      <c r="BQ25" s="56">
        <v>19</v>
      </c>
      <c r="BR25" s="76"/>
      <c r="BS25" s="711"/>
      <c r="BT25" s="712"/>
      <c r="BU25" s="712"/>
      <c r="BV25" s="712"/>
      <c r="BW25" s="712"/>
      <c r="BX25" s="712"/>
      <c r="BY25" s="712"/>
      <c r="BZ25" s="712"/>
      <c r="CA25" s="712"/>
      <c r="CB25" s="712"/>
      <c r="CC25" s="712"/>
      <c r="CD25" s="712"/>
      <c r="CE25" s="712"/>
      <c r="CF25" s="712"/>
      <c r="CG25" s="713"/>
      <c r="CH25" s="723"/>
      <c r="CI25" s="718"/>
      <c r="CJ25" s="718"/>
      <c r="CK25" s="718"/>
      <c r="CL25" s="724"/>
      <c r="CM25" s="723"/>
      <c r="CN25" s="718"/>
      <c r="CO25" s="718"/>
      <c r="CP25" s="718"/>
      <c r="CQ25" s="724"/>
      <c r="CR25" s="723"/>
      <c r="CS25" s="718"/>
      <c r="CT25" s="718"/>
      <c r="CU25" s="718"/>
      <c r="CV25" s="724"/>
      <c r="CW25" s="723"/>
      <c r="CX25" s="718"/>
      <c r="CY25" s="718"/>
      <c r="CZ25" s="718"/>
      <c r="DA25" s="724"/>
      <c r="DB25" s="723"/>
      <c r="DC25" s="718"/>
      <c r="DD25" s="718"/>
      <c r="DE25" s="718"/>
      <c r="DF25" s="724"/>
      <c r="DG25" s="723"/>
      <c r="DH25" s="718"/>
      <c r="DI25" s="718"/>
      <c r="DJ25" s="718"/>
      <c r="DK25" s="724"/>
      <c r="DL25" s="723"/>
      <c r="DM25" s="718"/>
      <c r="DN25" s="718"/>
      <c r="DO25" s="718"/>
      <c r="DP25" s="724"/>
      <c r="DQ25" s="723"/>
      <c r="DR25" s="718"/>
      <c r="DS25" s="718"/>
      <c r="DT25" s="718"/>
      <c r="DU25" s="724"/>
      <c r="DV25" s="711"/>
      <c r="DW25" s="712"/>
      <c r="DX25" s="712"/>
      <c r="DY25" s="712"/>
      <c r="DZ25" s="725"/>
      <c r="EA25" s="52"/>
    </row>
    <row r="26" spans="1:131" ht="26.25" customHeight="1" x14ac:dyDescent="0.15">
      <c r="A26" s="947" t="s">
        <v>397</v>
      </c>
      <c r="B26" s="948"/>
      <c r="C26" s="948"/>
      <c r="D26" s="948"/>
      <c r="E26" s="948"/>
      <c r="F26" s="948"/>
      <c r="G26" s="948"/>
      <c r="H26" s="948"/>
      <c r="I26" s="948"/>
      <c r="J26" s="948"/>
      <c r="K26" s="948"/>
      <c r="L26" s="948"/>
      <c r="M26" s="948"/>
      <c r="N26" s="948"/>
      <c r="O26" s="948"/>
      <c r="P26" s="949"/>
      <c r="Q26" s="953" t="s">
        <v>418</v>
      </c>
      <c r="R26" s="954"/>
      <c r="S26" s="954"/>
      <c r="T26" s="954"/>
      <c r="U26" s="955"/>
      <c r="V26" s="953" t="s">
        <v>419</v>
      </c>
      <c r="W26" s="954"/>
      <c r="X26" s="954"/>
      <c r="Y26" s="954"/>
      <c r="Z26" s="955"/>
      <c r="AA26" s="953" t="s">
        <v>420</v>
      </c>
      <c r="AB26" s="954"/>
      <c r="AC26" s="954"/>
      <c r="AD26" s="954"/>
      <c r="AE26" s="954"/>
      <c r="AF26" s="969" t="s">
        <v>252</v>
      </c>
      <c r="AG26" s="970"/>
      <c r="AH26" s="970"/>
      <c r="AI26" s="970"/>
      <c r="AJ26" s="971"/>
      <c r="AK26" s="954" t="s">
        <v>368</v>
      </c>
      <c r="AL26" s="954"/>
      <c r="AM26" s="954"/>
      <c r="AN26" s="954"/>
      <c r="AO26" s="955"/>
      <c r="AP26" s="953" t="s">
        <v>352</v>
      </c>
      <c r="AQ26" s="954"/>
      <c r="AR26" s="954"/>
      <c r="AS26" s="954"/>
      <c r="AT26" s="955"/>
      <c r="AU26" s="953" t="s">
        <v>421</v>
      </c>
      <c r="AV26" s="954"/>
      <c r="AW26" s="954"/>
      <c r="AX26" s="954"/>
      <c r="AY26" s="955"/>
      <c r="AZ26" s="953" t="s">
        <v>422</v>
      </c>
      <c r="BA26" s="954"/>
      <c r="BB26" s="954"/>
      <c r="BC26" s="954"/>
      <c r="BD26" s="955"/>
      <c r="BE26" s="953" t="s">
        <v>402</v>
      </c>
      <c r="BF26" s="954"/>
      <c r="BG26" s="954"/>
      <c r="BH26" s="954"/>
      <c r="BI26" s="960"/>
      <c r="BJ26" s="60"/>
      <c r="BK26" s="60"/>
      <c r="BL26" s="60"/>
      <c r="BM26" s="60"/>
      <c r="BN26" s="60"/>
      <c r="BO26" s="59"/>
      <c r="BP26" s="59"/>
      <c r="BQ26" s="56">
        <v>20</v>
      </c>
      <c r="BR26" s="76"/>
      <c r="BS26" s="711"/>
      <c r="BT26" s="712"/>
      <c r="BU26" s="712"/>
      <c r="BV26" s="712"/>
      <c r="BW26" s="712"/>
      <c r="BX26" s="712"/>
      <c r="BY26" s="712"/>
      <c r="BZ26" s="712"/>
      <c r="CA26" s="712"/>
      <c r="CB26" s="712"/>
      <c r="CC26" s="712"/>
      <c r="CD26" s="712"/>
      <c r="CE26" s="712"/>
      <c r="CF26" s="712"/>
      <c r="CG26" s="713"/>
      <c r="CH26" s="723"/>
      <c r="CI26" s="718"/>
      <c r="CJ26" s="718"/>
      <c r="CK26" s="718"/>
      <c r="CL26" s="724"/>
      <c r="CM26" s="723"/>
      <c r="CN26" s="718"/>
      <c r="CO26" s="718"/>
      <c r="CP26" s="718"/>
      <c r="CQ26" s="724"/>
      <c r="CR26" s="723"/>
      <c r="CS26" s="718"/>
      <c r="CT26" s="718"/>
      <c r="CU26" s="718"/>
      <c r="CV26" s="724"/>
      <c r="CW26" s="723"/>
      <c r="CX26" s="718"/>
      <c r="CY26" s="718"/>
      <c r="CZ26" s="718"/>
      <c r="DA26" s="724"/>
      <c r="DB26" s="723"/>
      <c r="DC26" s="718"/>
      <c r="DD26" s="718"/>
      <c r="DE26" s="718"/>
      <c r="DF26" s="724"/>
      <c r="DG26" s="723"/>
      <c r="DH26" s="718"/>
      <c r="DI26" s="718"/>
      <c r="DJ26" s="718"/>
      <c r="DK26" s="724"/>
      <c r="DL26" s="723"/>
      <c r="DM26" s="718"/>
      <c r="DN26" s="718"/>
      <c r="DO26" s="718"/>
      <c r="DP26" s="724"/>
      <c r="DQ26" s="723"/>
      <c r="DR26" s="718"/>
      <c r="DS26" s="718"/>
      <c r="DT26" s="718"/>
      <c r="DU26" s="724"/>
      <c r="DV26" s="711"/>
      <c r="DW26" s="712"/>
      <c r="DX26" s="712"/>
      <c r="DY26" s="712"/>
      <c r="DZ26" s="725"/>
      <c r="EA26" s="52"/>
    </row>
    <row r="27" spans="1:131" ht="26.25" customHeight="1" x14ac:dyDescent="0.1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972"/>
      <c r="AG27" s="973"/>
      <c r="AH27" s="973"/>
      <c r="AI27" s="973"/>
      <c r="AJ27" s="974"/>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62"/>
      <c r="BJ27" s="60"/>
      <c r="BK27" s="60"/>
      <c r="BL27" s="60"/>
      <c r="BM27" s="60"/>
      <c r="BN27" s="60"/>
      <c r="BO27" s="59"/>
      <c r="BP27" s="59"/>
      <c r="BQ27" s="56">
        <v>21</v>
      </c>
      <c r="BR27" s="76"/>
      <c r="BS27" s="711"/>
      <c r="BT27" s="712"/>
      <c r="BU27" s="712"/>
      <c r="BV27" s="712"/>
      <c r="BW27" s="712"/>
      <c r="BX27" s="712"/>
      <c r="BY27" s="712"/>
      <c r="BZ27" s="712"/>
      <c r="CA27" s="712"/>
      <c r="CB27" s="712"/>
      <c r="CC27" s="712"/>
      <c r="CD27" s="712"/>
      <c r="CE27" s="712"/>
      <c r="CF27" s="712"/>
      <c r="CG27" s="713"/>
      <c r="CH27" s="723"/>
      <c r="CI27" s="718"/>
      <c r="CJ27" s="718"/>
      <c r="CK27" s="718"/>
      <c r="CL27" s="724"/>
      <c r="CM27" s="723"/>
      <c r="CN27" s="718"/>
      <c r="CO27" s="718"/>
      <c r="CP27" s="718"/>
      <c r="CQ27" s="724"/>
      <c r="CR27" s="723"/>
      <c r="CS27" s="718"/>
      <c r="CT27" s="718"/>
      <c r="CU27" s="718"/>
      <c r="CV27" s="724"/>
      <c r="CW27" s="723"/>
      <c r="CX27" s="718"/>
      <c r="CY27" s="718"/>
      <c r="CZ27" s="718"/>
      <c r="DA27" s="724"/>
      <c r="DB27" s="723"/>
      <c r="DC27" s="718"/>
      <c r="DD27" s="718"/>
      <c r="DE27" s="718"/>
      <c r="DF27" s="724"/>
      <c r="DG27" s="723"/>
      <c r="DH27" s="718"/>
      <c r="DI27" s="718"/>
      <c r="DJ27" s="718"/>
      <c r="DK27" s="724"/>
      <c r="DL27" s="723"/>
      <c r="DM27" s="718"/>
      <c r="DN27" s="718"/>
      <c r="DO27" s="718"/>
      <c r="DP27" s="724"/>
      <c r="DQ27" s="723"/>
      <c r="DR27" s="718"/>
      <c r="DS27" s="718"/>
      <c r="DT27" s="718"/>
      <c r="DU27" s="724"/>
      <c r="DV27" s="711"/>
      <c r="DW27" s="712"/>
      <c r="DX27" s="712"/>
      <c r="DY27" s="712"/>
      <c r="DZ27" s="725"/>
      <c r="EA27" s="52"/>
    </row>
    <row r="28" spans="1:131" ht="26.25" customHeight="1" x14ac:dyDescent="0.15">
      <c r="A28" s="58">
        <v>1</v>
      </c>
      <c r="B28" s="695" t="s">
        <v>423</v>
      </c>
      <c r="C28" s="696"/>
      <c r="D28" s="696"/>
      <c r="E28" s="696"/>
      <c r="F28" s="696"/>
      <c r="G28" s="696"/>
      <c r="H28" s="696"/>
      <c r="I28" s="696"/>
      <c r="J28" s="696"/>
      <c r="K28" s="696"/>
      <c r="L28" s="696"/>
      <c r="M28" s="696"/>
      <c r="N28" s="696"/>
      <c r="O28" s="696"/>
      <c r="P28" s="697"/>
      <c r="Q28" s="750">
        <v>12124</v>
      </c>
      <c r="R28" s="751"/>
      <c r="S28" s="751"/>
      <c r="T28" s="751"/>
      <c r="U28" s="751"/>
      <c r="V28" s="751">
        <v>10829</v>
      </c>
      <c r="W28" s="751"/>
      <c r="X28" s="751"/>
      <c r="Y28" s="751"/>
      <c r="Z28" s="751"/>
      <c r="AA28" s="751">
        <v>1295</v>
      </c>
      <c r="AB28" s="751"/>
      <c r="AC28" s="751"/>
      <c r="AD28" s="751"/>
      <c r="AE28" s="752"/>
      <c r="AF28" s="753">
        <v>1295</v>
      </c>
      <c r="AG28" s="751"/>
      <c r="AH28" s="751"/>
      <c r="AI28" s="751"/>
      <c r="AJ28" s="754"/>
      <c r="AK28" s="755">
        <v>799</v>
      </c>
      <c r="AL28" s="751"/>
      <c r="AM28" s="751"/>
      <c r="AN28" s="751"/>
      <c r="AO28" s="751"/>
      <c r="AP28" s="751" t="s">
        <v>207</v>
      </c>
      <c r="AQ28" s="751"/>
      <c r="AR28" s="751"/>
      <c r="AS28" s="751"/>
      <c r="AT28" s="751"/>
      <c r="AU28" s="751" t="s">
        <v>207</v>
      </c>
      <c r="AV28" s="751"/>
      <c r="AW28" s="751"/>
      <c r="AX28" s="751"/>
      <c r="AY28" s="751"/>
      <c r="AZ28" s="751" t="s">
        <v>207</v>
      </c>
      <c r="BA28" s="751"/>
      <c r="BB28" s="751"/>
      <c r="BC28" s="751"/>
      <c r="BD28" s="751"/>
      <c r="BE28" s="756"/>
      <c r="BF28" s="756"/>
      <c r="BG28" s="756"/>
      <c r="BH28" s="756"/>
      <c r="BI28" s="757"/>
      <c r="BJ28" s="60"/>
      <c r="BK28" s="60"/>
      <c r="BL28" s="60"/>
      <c r="BM28" s="60"/>
      <c r="BN28" s="60"/>
      <c r="BO28" s="59"/>
      <c r="BP28" s="59"/>
      <c r="BQ28" s="56">
        <v>22</v>
      </c>
      <c r="BR28" s="76"/>
      <c r="BS28" s="711"/>
      <c r="BT28" s="712"/>
      <c r="BU28" s="712"/>
      <c r="BV28" s="712"/>
      <c r="BW28" s="712"/>
      <c r="BX28" s="712"/>
      <c r="BY28" s="712"/>
      <c r="BZ28" s="712"/>
      <c r="CA28" s="712"/>
      <c r="CB28" s="712"/>
      <c r="CC28" s="712"/>
      <c r="CD28" s="712"/>
      <c r="CE28" s="712"/>
      <c r="CF28" s="712"/>
      <c r="CG28" s="713"/>
      <c r="CH28" s="723"/>
      <c r="CI28" s="718"/>
      <c r="CJ28" s="718"/>
      <c r="CK28" s="718"/>
      <c r="CL28" s="724"/>
      <c r="CM28" s="723"/>
      <c r="CN28" s="718"/>
      <c r="CO28" s="718"/>
      <c r="CP28" s="718"/>
      <c r="CQ28" s="724"/>
      <c r="CR28" s="723"/>
      <c r="CS28" s="718"/>
      <c r="CT28" s="718"/>
      <c r="CU28" s="718"/>
      <c r="CV28" s="724"/>
      <c r="CW28" s="723"/>
      <c r="CX28" s="718"/>
      <c r="CY28" s="718"/>
      <c r="CZ28" s="718"/>
      <c r="DA28" s="724"/>
      <c r="DB28" s="723"/>
      <c r="DC28" s="718"/>
      <c r="DD28" s="718"/>
      <c r="DE28" s="718"/>
      <c r="DF28" s="724"/>
      <c r="DG28" s="723"/>
      <c r="DH28" s="718"/>
      <c r="DI28" s="718"/>
      <c r="DJ28" s="718"/>
      <c r="DK28" s="724"/>
      <c r="DL28" s="723"/>
      <c r="DM28" s="718"/>
      <c r="DN28" s="718"/>
      <c r="DO28" s="718"/>
      <c r="DP28" s="724"/>
      <c r="DQ28" s="723"/>
      <c r="DR28" s="718"/>
      <c r="DS28" s="718"/>
      <c r="DT28" s="718"/>
      <c r="DU28" s="724"/>
      <c r="DV28" s="711"/>
      <c r="DW28" s="712"/>
      <c r="DX28" s="712"/>
      <c r="DY28" s="712"/>
      <c r="DZ28" s="725"/>
      <c r="EA28" s="52"/>
    </row>
    <row r="29" spans="1:131" ht="26.25" customHeight="1" x14ac:dyDescent="0.15">
      <c r="A29" s="58">
        <v>2</v>
      </c>
      <c r="B29" s="711" t="s">
        <v>178</v>
      </c>
      <c r="C29" s="712"/>
      <c r="D29" s="712"/>
      <c r="E29" s="712"/>
      <c r="F29" s="712"/>
      <c r="G29" s="712"/>
      <c r="H29" s="712"/>
      <c r="I29" s="712"/>
      <c r="J29" s="712"/>
      <c r="K29" s="712"/>
      <c r="L29" s="712"/>
      <c r="M29" s="712"/>
      <c r="N29" s="712"/>
      <c r="O29" s="712"/>
      <c r="P29" s="713"/>
      <c r="Q29" s="714">
        <v>8806</v>
      </c>
      <c r="R29" s="715"/>
      <c r="S29" s="715"/>
      <c r="T29" s="715"/>
      <c r="U29" s="715"/>
      <c r="V29" s="715">
        <v>8513</v>
      </c>
      <c r="W29" s="715"/>
      <c r="X29" s="715"/>
      <c r="Y29" s="715"/>
      <c r="Z29" s="715"/>
      <c r="AA29" s="715">
        <v>294</v>
      </c>
      <c r="AB29" s="715"/>
      <c r="AC29" s="715"/>
      <c r="AD29" s="715"/>
      <c r="AE29" s="716"/>
      <c r="AF29" s="717">
        <v>294</v>
      </c>
      <c r="AG29" s="718"/>
      <c r="AH29" s="718"/>
      <c r="AI29" s="718"/>
      <c r="AJ29" s="719"/>
      <c r="AK29" s="720">
        <v>1389</v>
      </c>
      <c r="AL29" s="715"/>
      <c r="AM29" s="715"/>
      <c r="AN29" s="715"/>
      <c r="AO29" s="715"/>
      <c r="AP29" s="715" t="s">
        <v>207</v>
      </c>
      <c r="AQ29" s="715"/>
      <c r="AR29" s="715"/>
      <c r="AS29" s="715"/>
      <c r="AT29" s="715"/>
      <c r="AU29" s="715" t="s">
        <v>207</v>
      </c>
      <c r="AV29" s="715"/>
      <c r="AW29" s="715"/>
      <c r="AX29" s="715"/>
      <c r="AY29" s="715"/>
      <c r="AZ29" s="715" t="s">
        <v>207</v>
      </c>
      <c r="BA29" s="715"/>
      <c r="BB29" s="715"/>
      <c r="BC29" s="715"/>
      <c r="BD29" s="715"/>
      <c r="BE29" s="721"/>
      <c r="BF29" s="721"/>
      <c r="BG29" s="721"/>
      <c r="BH29" s="721"/>
      <c r="BI29" s="722"/>
      <c r="BJ29" s="60"/>
      <c r="BK29" s="60"/>
      <c r="BL29" s="60"/>
      <c r="BM29" s="60"/>
      <c r="BN29" s="60"/>
      <c r="BO29" s="59"/>
      <c r="BP29" s="59"/>
      <c r="BQ29" s="56">
        <v>23</v>
      </c>
      <c r="BR29" s="76"/>
      <c r="BS29" s="711"/>
      <c r="BT29" s="712"/>
      <c r="BU29" s="712"/>
      <c r="BV29" s="712"/>
      <c r="BW29" s="712"/>
      <c r="BX29" s="712"/>
      <c r="BY29" s="712"/>
      <c r="BZ29" s="712"/>
      <c r="CA29" s="712"/>
      <c r="CB29" s="712"/>
      <c r="CC29" s="712"/>
      <c r="CD29" s="712"/>
      <c r="CE29" s="712"/>
      <c r="CF29" s="712"/>
      <c r="CG29" s="713"/>
      <c r="CH29" s="723"/>
      <c r="CI29" s="718"/>
      <c r="CJ29" s="718"/>
      <c r="CK29" s="718"/>
      <c r="CL29" s="724"/>
      <c r="CM29" s="723"/>
      <c r="CN29" s="718"/>
      <c r="CO29" s="718"/>
      <c r="CP29" s="718"/>
      <c r="CQ29" s="724"/>
      <c r="CR29" s="723"/>
      <c r="CS29" s="718"/>
      <c r="CT29" s="718"/>
      <c r="CU29" s="718"/>
      <c r="CV29" s="724"/>
      <c r="CW29" s="723"/>
      <c r="CX29" s="718"/>
      <c r="CY29" s="718"/>
      <c r="CZ29" s="718"/>
      <c r="DA29" s="724"/>
      <c r="DB29" s="723"/>
      <c r="DC29" s="718"/>
      <c r="DD29" s="718"/>
      <c r="DE29" s="718"/>
      <c r="DF29" s="724"/>
      <c r="DG29" s="723"/>
      <c r="DH29" s="718"/>
      <c r="DI29" s="718"/>
      <c r="DJ29" s="718"/>
      <c r="DK29" s="724"/>
      <c r="DL29" s="723"/>
      <c r="DM29" s="718"/>
      <c r="DN29" s="718"/>
      <c r="DO29" s="718"/>
      <c r="DP29" s="724"/>
      <c r="DQ29" s="723"/>
      <c r="DR29" s="718"/>
      <c r="DS29" s="718"/>
      <c r="DT29" s="718"/>
      <c r="DU29" s="724"/>
      <c r="DV29" s="711"/>
      <c r="DW29" s="712"/>
      <c r="DX29" s="712"/>
      <c r="DY29" s="712"/>
      <c r="DZ29" s="725"/>
      <c r="EA29" s="52"/>
    </row>
    <row r="30" spans="1:131" ht="26.25" customHeight="1" x14ac:dyDescent="0.15">
      <c r="A30" s="58">
        <v>3</v>
      </c>
      <c r="B30" s="711" t="s">
        <v>415</v>
      </c>
      <c r="C30" s="712"/>
      <c r="D30" s="712"/>
      <c r="E30" s="712"/>
      <c r="F30" s="712"/>
      <c r="G30" s="712"/>
      <c r="H30" s="712"/>
      <c r="I30" s="712"/>
      <c r="J30" s="712"/>
      <c r="K30" s="712"/>
      <c r="L30" s="712"/>
      <c r="M30" s="712"/>
      <c r="N30" s="712"/>
      <c r="O30" s="712"/>
      <c r="P30" s="713"/>
      <c r="Q30" s="714">
        <v>3204</v>
      </c>
      <c r="R30" s="715"/>
      <c r="S30" s="715"/>
      <c r="T30" s="715"/>
      <c r="U30" s="715"/>
      <c r="V30" s="715">
        <v>3178</v>
      </c>
      <c r="W30" s="715"/>
      <c r="X30" s="715"/>
      <c r="Y30" s="715"/>
      <c r="Z30" s="715"/>
      <c r="AA30" s="715">
        <v>27</v>
      </c>
      <c r="AB30" s="715"/>
      <c r="AC30" s="715"/>
      <c r="AD30" s="715"/>
      <c r="AE30" s="716"/>
      <c r="AF30" s="717">
        <v>27</v>
      </c>
      <c r="AG30" s="718"/>
      <c r="AH30" s="718"/>
      <c r="AI30" s="718"/>
      <c r="AJ30" s="719"/>
      <c r="AK30" s="720">
        <v>1629</v>
      </c>
      <c r="AL30" s="715"/>
      <c r="AM30" s="715"/>
      <c r="AN30" s="715"/>
      <c r="AO30" s="715"/>
      <c r="AP30" s="715" t="s">
        <v>207</v>
      </c>
      <c r="AQ30" s="715"/>
      <c r="AR30" s="715"/>
      <c r="AS30" s="715"/>
      <c r="AT30" s="715"/>
      <c r="AU30" s="715" t="s">
        <v>207</v>
      </c>
      <c r="AV30" s="715"/>
      <c r="AW30" s="715"/>
      <c r="AX30" s="715"/>
      <c r="AY30" s="715"/>
      <c r="AZ30" s="715" t="s">
        <v>207</v>
      </c>
      <c r="BA30" s="715"/>
      <c r="BB30" s="715"/>
      <c r="BC30" s="715"/>
      <c r="BD30" s="715"/>
      <c r="BE30" s="721"/>
      <c r="BF30" s="721"/>
      <c r="BG30" s="721"/>
      <c r="BH30" s="721"/>
      <c r="BI30" s="722"/>
      <c r="BJ30" s="60"/>
      <c r="BK30" s="60"/>
      <c r="BL30" s="60"/>
      <c r="BM30" s="60"/>
      <c r="BN30" s="60"/>
      <c r="BO30" s="59"/>
      <c r="BP30" s="59"/>
      <c r="BQ30" s="56">
        <v>24</v>
      </c>
      <c r="BR30" s="76"/>
      <c r="BS30" s="711"/>
      <c r="BT30" s="712"/>
      <c r="BU30" s="712"/>
      <c r="BV30" s="712"/>
      <c r="BW30" s="712"/>
      <c r="BX30" s="712"/>
      <c r="BY30" s="712"/>
      <c r="BZ30" s="712"/>
      <c r="CA30" s="712"/>
      <c r="CB30" s="712"/>
      <c r="CC30" s="712"/>
      <c r="CD30" s="712"/>
      <c r="CE30" s="712"/>
      <c r="CF30" s="712"/>
      <c r="CG30" s="713"/>
      <c r="CH30" s="723"/>
      <c r="CI30" s="718"/>
      <c r="CJ30" s="718"/>
      <c r="CK30" s="718"/>
      <c r="CL30" s="724"/>
      <c r="CM30" s="723"/>
      <c r="CN30" s="718"/>
      <c r="CO30" s="718"/>
      <c r="CP30" s="718"/>
      <c r="CQ30" s="724"/>
      <c r="CR30" s="723"/>
      <c r="CS30" s="718"/>
      <c r="CT30" s="718"/>
      <c r="CU30" s="718"/>
      <c r="CV30" s="724"/>
      <c r="CW30" s="723"/>
      <c r="CX30" s="718"/>
      <c r="CY30" s="718"/>
      <c r="CZ30" s="718"/>
      <c r="DA30" s="724"/>
      <c r="DB30" s="723"/>
      <c r="DC30" s="718"/>
      <c r="DD30" s="718"/>
      <c r="DE30" s="718"/>
      <c r="DF30" s="724"/>
      <c r="DG30" s="723"/>
      <c r="DH30" s="718"/>
      <c r="DI30" s="718"/>
      <c r="DJ30" s="718"/>
      <c r="DK30" s="724"/>
      <c r="DL30" s="723"/>
      <c r="DM30" s="718"/>
      <c r="DN30" s="718"/>
      <c r="DO30" s="718"/>
      <c r="DP30" s="724"/>
      <c r="DQ30" s="723"/>
      <c r="DR30" s="718"/>
      <c r="DS30" s="718"/>
      <c r="DT30" s="718"/>
      <c r="DU30" s="724"/>
      <c r="DV30" s="711"/>
      <c r="DW30" s="712"/>
      <c r="DX30" s="712"/>
      <c r="DY30" s="712"/>
      <c r="DZ30" s="725"/>
      <c r="EA30" s="52"/>
    </row>
    <row r="31" spans="1:131" ht="26.25" customHeight="1" x14ac:dyDescent="0.15">
      <c r="A31" s="58">
        <v>4</v>
      </c>
      <c r="B31" s="711" t="s">
        <v>424</v>
      </c>
      <c r="C31" s="712"/>
      <c r="D31" s="712"/>
      <c r="E31" s="712"/>
      <c r="F31" s="712"/>
      <c r="G31" s="712"/>
      <c r="H31" s="712"/>
      <c r="I31" s="712"/>
      <c r="J31" s="712"/>
      <c r="K31" s="712"/>
      <c r="L31" s="712"/>
      <c r="M31" s="712"/>
      <c r="N31" s="712"/>
      <c r="O31" s="712"/>
      <c r="P31" s="713"/>
      <c r="Q31" s="714">
        <v>1936</v>
      </c>
      <c r="R31" s="715"/>
      <c r="S31" s="715"/>
      <c r="T31" s="715"/>
      <c r="U31" s="715"/>
      <c r="V31" s="715">
        <v>1886</v>
      </c>
      <c r="W31" s="715"/>
      <c r="X31" s="715"/>
      <c r="Y31" s="715"/>
      <c r="Z31" s="715"/>
      <c r="AA31" s="715">
        <v>50</v>
      </c>
      <c r="AB31" s="715"/>
      <c r="AC31" s="715"/>
      <c r="AD31" s="715"/>
      <c r="AE31" s="716"/>
      <c r="AF31" s="717">
        <v>50</v>
      </c>
      <c r="AG31" s="718"/>
      <c r="AH31" s="718"/>
      <c r="AI31" s="718"/>
      <c r="AJ31" s="719"/>
      <c r="AK31" s="720" t="s">
        <v>207</v>
      </c>
      <c r="AL31" s="715"/>
      <c r="AM31" s="715"/>
      <c r="AN31" s="715"/>
      <c r="AO31" s="715"/>
      <c r="AP31" s="715" t="s">
        <v>207</v>
      </c>
      <c r="AQ31" s="715"/>
      <c r="AR31" s="715"/>
      <c r="AS31" s="715"/>
      <c r="AT31" s="715"/>
      <c r="AU31" s="715" t="s">
        <v>207</v>
      </c>
      <c r="AV31" s="715"/>
      <c r="AW31" s="715"/>
      <c r="AX31" s="715"/>
      <c r="AY31" s="715"/>
      <c r="AZ31" s="715" t="s">
        <v>207</v>
      </c>
      <c r="BA31" s="715"/>
      <c r="BB31" s="715"/>
      <c r="BC31" s="715"/>
      <c r="BD31" s="715"/>
      <c r="BE31" s="721"/>
      <c r="BF31" s="721"/>
      <c r="BG31" s="721"/>
      <c r="BH31" s="721"/>
      <c r="BI31" s="722"/>
      <c r="BJ31" s="60"/>
      <c r="BK31" s="60"/>
      <c r="BL31" s="60"/>
      <c r="BM31" s="60"/>
      <c r="BN31" s="60"/>
      <c r="BO31" s="59"/>
      <c r="BP31" s="59"/>
      <c r="BQ31" s="56">
        <v>25</v>
      </c>
      <c r="BR31" s="76"/>
      <c r="BS31" s="711"/>
      <c r="BT31" s="712"/>
      <c r="BU31" s="712"/>
      <c r="BV31" s="712"/>
      <c r="BW31" s="712"/>
      <c r="BX31" s="712"/>
      <c r="BY31" s="712"/>
      <c r="BZ31" s="712"/>
      <c r="CA31" s="712"/>
      <c r="CB31" s="712"/>
      <c r="CC31" s="712"/>
      <c r="CD31" s="712"/>
      <c r="CE31" s="712"/>
      <c r="CF31" s="712"/>
      <c r="CG31" s="713"/>
      <c r="CH31" s="723"/>
      <c r="CI31" s="718"/>
      <c r="CJ31" s="718"/>
      <c r="CK31" s="718"/>
      <c r="CL31" s="724"/>
      <c r="CM31" s="723"/>
      <c r="CN31" s="718"/>
      <c r="CO31" s="718"/>
      <c r="CP31" s="718"/>
      <c r="CQ31" s="724"/>
      <c r="CR31" s="723"/>
      <c r="CS31" s="718"/>
      <c r="CT31" s="718"/>
      <c r="CU31" s="718"/>
      <c r="CV31" s="724"/>
      <c r="CW31" s="723"/>
      <c r="CX31" s="718"/>
      <c r="CY31" s="718"/>
      <c r="CZ31" s="718"/>
      <c r="DA31" s="724"/>
      <c r="DB31" s="723"/>
      <c r="DC31" s="718"/>
      <c r="DD31" s="718"/>
      <c r="DE31" s="718"/>
      <c r="DF31" s="724"/>
      <c r="DG31" s="723"/>
      <c r="DH31" s="718"/>
      <c r="DI31" s="718"/>
      <c r="DJ31" s="718"/>
      <c r="DK31" s="724"/>
      <c r="DL31" s="723"/>
      <c r="DM31" s="718"/>
      <c r="DN31" s="718"/>
      <c r="DO31" s="718"/>
      <c r="DP31" s="724"/>
      <c r="DQ31" s="723"/>
      <c r="DR31" s="718"/>
      <c r="DS31" s="718"/>
      <c r="DT31" s="718"/>
      <c r="DU31" s="724"/>
      <c r="DV31" s="711"/>
      <c r="DW31" s="712"/>
      <c r="DX31" s="712"/>
      <c r="DY31" s="712"/>
      <c r="DZ31" s="725"/>
      <c r="EA31" s="52"/>
    </row>
    <row r="32" spans="1:131" ht="26.25" customHeight="1" x14ac:dyDescent="0.15">
      <c r="A32" s="58">
        <v>5</v>
      </c>
      <c r="B32" s="711"/>
      <c r="C32" s="712"/>
      <c r="D32" s="712"/>
      <c r="E32" s="712"/>
      <c r="F32" s="712"/>
      <c r="G32" s="712"/>
      <c r="H32" s="712"/>
      <c r="I32" s="712"/>
      <c r="J32" s="712"/>
      <c r="K32" s="712"/>
      <c r="L32" s="712"/>
      <c r="M32" s="712"/>
      <c r="N32" s="712"/>
      <c r="O32" s="712"/>
      <c r="P32" s="713"/>
      <c r="Q32" s="714"/>
      <c r="R32" s="715"/>
      <c r="S32" s="715"/>
      <c r="T32" s="715"/>
      <c r="U32" s="715"/>
      <c r="V32" s="715"/>
      <c r="W32" s="715"/>
      <c r="X32" s="715"/>
      <c r="Y32" s="715"/>
      <c r="Z32" s="715"/>
      <c r="AA32" s="715"/>
      <c r="AB32" s="715"/>
      <c r="AC32" s="715"/>
      <c r="AD32" s="715"/>
      <c r="AE32" s="716"/>
      <c r="AF32" s="717"/>
      <c r="AG32" s="718"/>
      <c r="AH32" s="718"/>
      <c r="AI32" s="718"/>
      <c r="AJ32" s="719"/>
      <c r="AK32" s="720"/>
      <c r="AL32" s="715"/>
      <c r="AM32" s="715"/>
      <c r="AN32" s="715"/>
      <c r="AO32" s="715"/>
      <c r="AP32" s="715"/>
      <c r="AQ32" s="715"/>
      <c r="AR32" s="715"/>
      <c r="AS32" s="715"/>
      <c r="AT32" s="715"/>
      <c r="AU32" s="715"/>
      <c r="AV32" s="715"/>
      <c r="AW32" s="715"/>
      <c r="AX32" s="715"/>
      <c r="AY32" s="715"/>
      <c r="AZ32" s="758"/>
      <c r="BA32" s="758"/>
      <c r="BB32" s="758"/>
      <c r="BC32" s="758"/>
      <c r="BD32" s="758"/>
      <c r="BE32" s="721"/>
      <c r="BF32" s="721"/>
      <c r="BG32" s="721"/>
      <c r="BH32" s="721"/>
      <c r="BI32" s="722"/>
      <c r="BJ32" s="60"/>
      <c r="BK32" s="60"/>
      <c r="BL32" s="60"/>
      <c r="BM32" s="60"/>
      <c r="BN32" s="60"/>
      <c r="BO32" s="59"/>
      <c r="BP32" s="59"/>
      <c r="BQ32" s="56">
        <v>26</v>
      </c>
      <c r="BR32" s="76"/>
      <c r="BS32" s="711"/>
      <c r="BT32" s="712"/>
      <c r="BU32" s="712"/>
      <c r="BV32" s="712"/>
      <c r="BW32" s="712"/>
      <c r="BX32" s="712"/>
      <c r="BY32" s="712"/>
      <c r="BZ32" s="712"/>
      <c r="CA32" s="712"/>
      <c r="CB32" s="712"/>
      <c r="CC32" s="712"/>
      <c r="CD32" s="712"/>
      <c r="CE32" s="712"/>
      <c r="CF32" s="712"/>
      <c r="CG32" s="713"/>
      <c r="CH32" s="723"/>
      <c r="CI32" s="718"/>
      <c r="CJ32" s="718"/>
      <c r="CK32" s="718"/>
      <c r="CL32" s="724"/>
      <c r="CM32" s="723"/>
      <c r="CN32" s="718"/>
      <c r="CO32" s="718"/>
      <c r="CP32" s="718"/>
      <c r="CQ32" s="724"/>
      <c r="CR32" s="723"/>
      <c r="CS32" s="718"/>
      <c r="CT32" s="718"/>
      <c r="CU32" s="718"/>
      <c r="CV32" s="724"/>
      <c r="CW32" s="723"/>
      <c r="CX32" s="718"/>
      <c r="CY32" s="718"/>
      <c r="CZ32" s="718"/>
      <c r="DA32" s="724"/>
      <c r="DB32" s="723"/>
      <c r="DC32" s="718"/>
      <c r="DD32" s="718"/>
      <c r="DE32" s="718"/>
      <c r="DF32" s="724"/>
      <c r="DG32" s="723"/>
      <c r="DH32" s="718"/>
      <c r="DI32" s="718"/>
      <c r="DJ32" s="718"/>
      <c r="DK32" s="724"/>
      <c r="DL32" s="723"/>
      <c r="DM32" s="718"/>
      <c r="DN32" s="718"/>
      <c r="DO32" s="718"/>
      <c r="DP32" s="724"/>
      <c r="DQ32" s="723"/>
      <c r="DR32" s="718"/>
      <c r="DS32" s="718"/>
      <c r="DT32" s="718"/>
      <c r="DU32" s="724"/>
      <c r="DV32" s="711"/>
      <c r="DW32" s="712"/>
      <c r="DX32" s="712"/>
      <c r="DY32" s="712"/>
      <c r="DZ32" s="725"/>
      <c r="EA32" s="52"/>
    </row>
    <row r="33" spans="1:131" ht="26.25" customHeight="1" x14ac:dyDescent="0.15">
      <c r="A33" s="58">
        <v>6</v>
      </c>
      <c r="B33" s="711"/>
      <c r="C33" s="712"/>
      <c r="D33" s="712"/>
      <c r="E33" s="712"/>
      <c r="F33" s="712"/>
      <c r="G33" s="712"/>
      <c r="H33" s="712"/>
      <c r="I33" s="712"/>
      <c r="J33" s="712"/>
      <c r="K33" s="712"/>
      <c r="L33" s="712"/>
      <c r="M33" s="712"/>
      <c r="N33" s="712"/>
      <c r="O33" s="712"/>
      <c r="P33" s="713"/>
      <c r="Q33" s="714"/>
      <c r="R33" s="715"/>
      <c r="S33" s="715"/>
      <c r="T33" s="715"/>
      <c r="U33" s="715"/>
      <c r="V33" s="715"/>
      <c r="W33" s="715"/>
      <c r="X33" s="715"/>
      <c r="Y33" s="715"/>
      <c r="Z33" s="715"/>
      <c r="AA33" s="715"/>
      <c r="AB33" s="715"/>
      <c r="AC33" s="715"/>
      <c r="AD33" s="715"/>
      <c r="AE33" s="716"/>
      <c r="AF33" s="717"/>
      <c r="AG33" s="718"/>
      <c r="AH33" s="718"/>
      <c r="AI33" s="718"/>
      <c r="AJ33" s="719"/>
      <c r="AK33" s="720"/>
      <c r="AL33" s="715"/>
      <c r="AM33" s="715"/>
      <c r="AN33" s="715"/>
      <c r="AO33" s="715"/>
      <c r="AP33" s="715"/>
      <c r="AQ33" s="715"/>
      <c r="AR33" s="715"/>
      <c r="AS33" s="715"/>
      <c r="AT33" s="715"/>
      <c r="AU33" s="715"/>
      <c r="AV33" s="715"/>
      <c r="AW33" s="715"/>
      <c r="AX33" s="715"/>
      <c r="AY33" s="715"/>
      <c r="AZ33" s="758"/>
      <c r="BA33" s="758"/>
      <c r="BB33" s="758"/>
      <c r="BC33" s="758"/>
      <c r="BD33" s="758"/>
      <c r="BE33" s="721"/>
      <c r="BF33" s="721"/>
      <c r="BG33" s="721"/>
      <c r="BH33" s="721"/>
      <c r="BI33" s="722"/>
      <c r="BJ33" s="60"/>
      <c r="BK33" s="60"/>
      <c r="BL33" s="60"/>
      <c r="BM33" s="60"/>
      <c r="BN33" s="60"/>
      <c r="BO33" s="59"/>
      <c r="BP33" s="59"/>
      <c r="BQ33" s="56">
        <v>27</v>
      </c>
      <c r="BR33" s="76"/>
      <c r="BS33" s="711"/>
      <c r="BT33" s="712"/>
      <c r="BU33" s="712"/>
      <c r="BV33" s="712"/>
      <c r="BW33" s="712"/>
      <c r="BX33" s="712"/>
      <c r="BY33" s="712"/>
      <c r="BZ33" s="712"/>
      <c r="CA33" s="712"/>
      <c r="CB33" s="712"/>
      <c r="CC33" s="712"/>
      <c r="CD33" s="712"/>
      <c r="CE33" s="712"/>
      <c r="CF33" s="712"/>
      <c r="CG33" s="713"/>
      <c r="CH33" s="723"/>
      <c r="CI33" s="718"/>
      <c r="CJ33" s="718"/>
      <c r="CK33" s="718"/>
      <c r="CL33" s="724"/>
      <c r="CM33" s="723"/>
      <c r="CN33" s="718"/>
      <c r="CO33" s="718"/>
      <c r="CP33" s="718"/>
      <c r="CQ33" s="724"/>
      <c r="CR33" s="723"/>
      <c r="CS33" s="718"/>
      <c r="CT33" s="718"/>
      <c r="CU33" s="718"/>
      <c r="CV33" s="724"/>
      <c r="CW33" s="723"/>
      <c r="CX33" s="718"/>
      <c r="CY33" s="718"/>
      <c r="CZ33" s="718"/>
      <c r="DA33" s="724"/>
      <c r="DB33" s="723"/>
      <c r="DC33" s="718"/>
      <c r="DD33" s="718"/>
      <c r="DE33" s="718"/>
      <c r="DF33" s="724"/>
      <c r="DG33" s="723"/>
      <c r="DH33" s="718"/>
      <c r="DI33" s="718"/>
      <c r="DJ33" s="718"/>
      <c r="DK33" s="724"/>
      <c r="DL33" s="723"/>
      <c r="DM33" s="718"/>
      <c r="DN33" s="718"/>
      <c r="DO33" s="718"/>
      <c r="DP33" s="724"/>
      <c r="DQ33" s="723"/>
      <c r="DR33" s="718"/>
      <c r="DS33" s="718"/>
      <c r="DT33" s="718"/>
      <c r="DU33" s="724"/>
      <c r="DV33" s="711"/>
      <c r="DW33" s="712"/>
      <c r="DX33" s="712"/>
      <c r="DY33" s="712"/>
      <c r="DZ33" s="725"/>
      <c r="EA33" s="52"/>
    </row>
    <row r="34" spans="1:131" ht="26.25" customHeight="1" x14ac:dyDescent="0.15">
      <c r="A34" s="58">
        <v>7</v>
      </c>
      <c r="B34" s="711"/>
      <c r="C34" s="712"/>
      <c r="D34" s="712"/>
      <c r="E34" s="712"/>
      <c r="F34" s="712"/>
      <c r="G34" s="712"/>
      <c r="H34" s="712"/>
      <c r="I34" s="712"/>
      <c r="J34" s="712"/>
      <c r="K34" s="712"/>
      <c r="L34" s="712"/>
      <c r="M34" s="712"/>
      <c r="N34" s="712"/>
      <c r="O34" s="712"/>
      <c r="P34" s="713"/>
      <c r="Q34" s="714"/>
      <c r="R34" s="715"/>
      <c r="S34" s="715"/>
      <c r="T34" s="715"/>
      <c r="U34" s="715"/>
      <c r="V34" s="715"/>
      <c r="W34" s="715"/>
      <c r="X34" s="715"/>
      <c r="Y34" s="715"/>
      <c r="Z34" s="715"/>
      <c r="AA34" s="715"/>
      <c r="AB34" s="715"/>
      <c r="AC34" s="715"/>
      <c r="AD34" s="715"/>
      <c r="AE34" s="716"/>
      <c r="AF34" s="717"/>
      <c r="AG34" s="718"/>
      <c r="AH34" s="718"/>
      <c r="AI34" s="718"/>
      <c r="AJ34" s="719"/>
      <c r="AK34" s="720"/>
      <c r="AL34" s="715"/>
      <c r="AM34" s="715"/>
      <c r="AN34" s="715"/>
      <c r="AO34" s="715"/>
      <c r="AP34" s="715"/>
      <c r="AQ34" s="715"/>
      <c r="AR34" s="715"/>
      <c r="AS34" s="715"/>
      <c r="AT34" s="715"/>
      <c r="AU34" s="715"/>
      <c r="AV34" s="715"/>
      <c r="AW34" s="715"/>
      <c r="AX34" s="715"/>
      <c r="AY34" s="715"/>
      <c r="AZ34" s="758"/>
      <c r="BA34" s="758"/>
      <c r="BB34" s="758"/>
      <c r="BC34" s="758"/>
      <c r="BD34" s="758"/>
      <c r="BE34" s="721"/>
      <c r="BF34" s="721"/>
      <c r="BG34" s="721"/>
      <c r="BH34" s="721"/>
      <c r="BI34" s="722"/>
      <c r="BJ34" s="60"/>
      <c r="BK34" s="60"/>
      <c r="BL34" s="60"/>
      <c r="BM34" s="60"/>
      <c r="BN34" s="60"/>
      <c r="BO34" s="59"/>
      <c r="BP34" s="59"/>
      <c r="BQ34" s="56">
        <v>28</v>
      </c>
      <c r="BR34" s="76"/>
      <c r="BS34" s="711"/>
      <c r="BT34" s="712"/>
      <c r="BU34" s="712"/>
      <c r="BV34" s="712"/>
      <c r="BW34" s="712"/>
      <c r="BX34" s="712"/>
      <c r="BY34" s="712"/>
      <c r="BZ34" s="712"/>
      <c r="CA34" s="712"/>
      <c r="CB34" s="712"/>
      <c r="CC34" s="712"/>
      <c r="CD34" s="712"/>
      <c r="CE34" s="712"/>
      <c r="CF34" s="712"/>
      <c r="CG34" s="713"/>
      <c r="CH34" s="723"/>
      <c r="CI34" s="718"/>
      <c r="CJ34" s="718"/>
      <c r="CK34" s="718"/>
      <c r="CL34" s="724"/>
      <c r="CM34" s="723"/>
      <c r="CN34" s="718"/>
      <c r="CO34" s="718"/>
      <c r="CP34" s="718"/>
      <c r="CQ34" s="724"/>
      <c r="CR34" s="723"/>
      <c r="CS34" s="718"/>
      <c r="CT34" s="718"/>
      <c r="CU34" s="718"/>
      <c r="CV34" s="724"/>
      <c r="CW34" s="723"/>
      <c r="CX34" s="718"/>
      <c r="CY34" s="718"/>
      <c r="CZ34" s="718"/>
      <c r="DA34" s="724"/>
      <c r="DB34" s="723"/>
      <c r="DC34" s="718"/>
      <c r="DD34" s="718"/>
      <c r="DE34" s="718"/>
      <c r="DF34" s="724"/>
      <c r="DG34" s="723"/>
      <c r="DH34" s="718"/>
      <c r="DI34" s="718"/>
      <c r="DJ34" s="718"/>
      <c r="DK34" s="724"/>
      <c r="DL34" s="723"/>
      <c r="DM34" s="718"/>
      <c r="DN34" s="718"/>
      <c r="DO34" s="718"/>
      <c r="DP34" s="724"/>
      <c r="DQ34" s="723"/>
      <c r="DR34" s="718"/>
      <c r="DS34" s="718"/>
      <c r="DT34" s="718"/>
      <c r="DU34" s="724"/>
      <c r="DV34" s="711"/>
      <c r="DW34" s="712"/>
      <c r="DX34" s="712"/>
      <c r="DY34" s="712"/>
      <c r="DZ34" s="725"/>
      <c r="EA34" s="52"/>
    </row>
    <row r="35" spans="1:131" ht="26.25" customHeight="1" x14ac:dyDescent="0.15">
      <c r="A35" s="58">
        <v>8</v>
      </c>
      <c r="B35" s="711"/>
      <c r="C35" s="712"/>
      <c r="D35" s="712"/>
      <c r="E35" s="712"/>
      <c r="F35" s="712"/>
      <c r="G35" s="712"/>
      <c r="H35" s="712"/>
      <c r="I35" s="712"/>
      <c r="J35" s="712"/>
      <c r="K35" s="712"/>
      <c r="L35" s="712"/>
      <c r="M35" s="712"/>
      <c r="N35" s="712"/>
      <c r="O35" s="712"/>
      <c r="P35" s="713"/>
      <c r="Q35" s="714"/>
      <c r="R35" s="715"/>
      <c r="S35" s="715"/>
      <c r="T35" s="715"/>
      <c r="U35" s="715"/>
      <c r="V35" s="715"/>
      <c r="W35" s="715"/>
      <c r="X35" s="715"/>
      <c r="Y35" s="715"/>
      <c r="Z35" s="715"/>
      <c r="AA35" s="715"/>
      <c r="AB35" s="715"/>
      <c r="AC35" s="715"/>
      <c r="AD35" s="715"/>
      <c r="AE35" s="716"/>
      <c r="AF35" s="717"/>
      <c r="AG35" s="718"/>
      <c r="AH35" s="718"/>
      <c r="AI35" s="718"/>
      <c r="AJ35" s="719"/>
      <c r="AK35" s="720"/>
      <c r="AL35" s="715"/>
      <c r="AM35" s="715"/>
      <c r="AN35" s="715"/>
      <c r="AO35" s="715"/>
      <c r="AP35" s="715"/>
      <c r="AQ35" s="715"/>
      <c r="AR35" s="715"/>
      <c r="AS35" s="715"/>
      <c r="AT35" s="715"/>
      <c r="AU35" s="715"/>
      <c r="AV35" s="715"/>
      <c r="AW35" s="715"/>
      <c r="AX35" s="715"/>
      <c r="AY35" s="715"/>
      <c r="AZ35" s="758"/>
      <c r="BA35" s="758"/>
      <c r="BB35" s="758"/>
      <c r="BC35" s="758"/>
      <c r="BD35" s="758"/>
      <c r="BE35" s="721"/>
      <c r="BF35" s="721"/>
      <c r="BG35" s="721"/>
      <c r="BH35" s="721"/>
      <c r="BI35" s="722"/>
      <c r="BJ35" s="60"/>
      <c r="BK35" s="60"/>
      <c r="BL35" s="60"/>
      <c r="BM35" s="60"/>
      <c r="BN35" s="60"/>
      <c r="BO35" s="59"/>
      <c r="BP35" s="59"/>
      <c r="BQ35" s="56">
        <v>29</v>
      </c>
      <c r="BR35" s="76"/>
      <c r="BS35" s="711"/>
      <c r="BT35" s="712"/>
      <c r="BU35" s="712"/>
      <c r="BV35" s="712"/>
      <c r="BW35" s="712"/>
      <c r="BX35" s="712"/>
      <c r="BY35" s="712"/>
      <c r="BZ35" s="712"/>
      <c r="CA35" s="712"/>
      <c r="CB35" s="712"/>
      <c r="CC35" s="712"/>
      <c r="CD35" s="712"/>
      <c r="CE35" s="712"/>
      <c r="CF35" s="712"/>
      <c r="CG35" s="713"/>
      <c r="CH35" s="723"/>
      <c r="CI35" s="718"/>
      <c r="CJ35" s="718"/>
      <c r="CK35" s="718"/>
      <c r="CL35" s="724"/>
      <c r="CM35" s="723"/>
      <c r="CN35" s="718"/>
      <c r="CO35" s="718"/>
      <c r="CP35" s="718"/>
      <c r="CQ35" s="724"/>
      <c r="CR35" s="723"/>
      <c r="CS35" s="718"/>
      <c r="CT35" s="718"/>
      <c r="CU35" s="718"/>
      <c r="CV35" s="724"/>
      <c r="CW35" s="723"/>
      <c r="CX35" s="718"/>
      <c r="CY35" s="718"/>
      <c r="CZ35" s="718"/>
      <c r="DA35" s="724"/>
      <c r="DB35" s="723"/>
      <c r="DC35" s="718"/>
      <c r="DD35" s="718"/>
      <c r="DE35" s="718"/>
      <c r="DF35" s="724"/>
      <c r="DG35" s="723"/>
      <c r="DH35" s="718"/>
      <c r="DI35" s="718"/>
      <c r="DJ35" s="718"/>
      <c r="DK35" s="724"/>
      <c r="DL35" s="723"/>
      <c r="DM35" s="718"/>
      <c r="DN35" s="718"/>
      <c r="DO35" s="718"/>
      <c r="DP35" s="724"/>
      <c r="DQ35" s="723"/>
      <c r="DR35" s="718"/>
      <c r="DS35" s="718"/>
      <c r="DT35" s="718"/>
      <c r="DU35" s="724"/>
      <c r="DV35" s="711"/>
      <c r="DW35" s="712"/>
      <c r="DX35" s="712"/>
      <c r="DY35" s="712"/>
      <c r="DZ35" s="725"/>
      <c r="EA35" s="52"/>
    </row>
    <row r="36" spans="1:131" ht="26.25" customHeight="1" x14ac:dyDescent="0.15">
      <c r="A36" s="58">
        <v>9</v>
      </c>
      <c r="B36" s="711"/>
      <c r="C36" s="712"/>
      <c r="D36" s="712"/>
      <c r="E36" s="712"/>
      <c r="F36" s="712"/>
      <c r="G36" s="712"/>
      <c r="H36" s="712"/>
      <c r="I36" s="712"/>
      <c r="J36" s="712"/>
      <c r="K36" s="712"/>
      <c r="L36" s="712"/>
      <c r="M36" s="712"/>
      <c r="N36" s="712"/>
      <c r="O36" s="712"/>
      <c r="P36" s="713"/>
      <c r="Q36" s="714"/>
      <c r="R36" s="715"/>
      <c r="S36" s="715"/>
      <c r="T36" s="715"/>
      <c r="U36" s="715"/>
      <c r="V36" s="715"/>
      <c r="W36" s="715"/>
      <c r="X36" s="715"/>
      <c r="Y36" s="715"/>
      <c r="Z36" s="715"/>
      <c r="AA36" s="715"/>
      <c r="AB36" s="715"/>
      <c r="AC36" s="715"/>
      <c r="AD36" s="715"/>
      <c r="AE36" s="716"/>
      <c r="AF36" s="717"/>
      <c r="AG36" s="718"/>
      <c r="AH36" s="718"/>
      <c r="AI36" s="718"/>
      <c r="AJ36" s="719"/>
      <c r="AK36" s="720"/>
      <c r="AL36" s="715"/>
      <c r="AM36" s="715"/>
      <c r="AN36" s="715"/>
      <c r="AO36" s="715"/>
      <c r="AP36" s="715"/>
      <c r="AQ36" s="715"/>
      <c r="AR36" s="715"/>
      <c r="AS36" s="715"/>
      <c r="AT36" s="715"/>
      <c r="AU36" s="715"/>
      <c r="AV36" s="715"/>
      <c r="AW36" s="715"/>
      <c r="AX36" s="715"/>
      <c r="AY36" s="715"/>
      <c r="AZ36" s="758"/>
      <c r="BA36" s="758"/>
      <c r="BB36" s="758"/>
      <c r="BC36" s="758"/>
      <c r="BD36" s="758"/>
      <c r="BE36" s="721"/>
      <c r="BF36" s="721"/>
      <c r="BG36" s="721"/>
      <c r="BH36" s="721"/>
      <c r="BI36" s="722"/>
      <c r="BJ36" s="60"/>
      <c r="BK36" s="60"/>
      <c r="BL36" s="60"/>
      <c r="BM36" s="60"/>
      <c r="BN36" s="60"/>
      <c r="BO36" s="59"/>
      <c r="BP36" s="59"/>
      <c r="BQ36" s="56">
        <v>30</v>
      </c>
      <c r="BR36" s="76"/>
      <c r="BS36" s="711"/>
      <c r="BT36" s="712"/>
      <c r="BU36" s="712"/>
      <c r="BV36" s="712"/>
      <c r="BW36" s="712"/>
      <c r="BX36" s="712"/>
      <c r="BY36" s="712"/>
      <c r="BZ36" s="712"/>
      <c r="CA36" s="712"/>
      <c r="CB36" s="712"/>
      <c r="CC36" s="712"/>
      <c r="CD36" s="712"/>
      <c r="CE36" s="712"/>
      <c r="CF36" s="712"/>
      <c r="CG36" s="713"/>
      <c r="CH36" s="723"/>
      <c r="CI36" s="718"/>
      <c r="CJ36" s="718"/>
      <c r="CK36" s="718"/>
      <c r="CL36" s="724"/>
      <c r="CM36" s="723"/>
      <c r="CN36" s="718"/>
      <c r="CO36" s="718"/>
      <c r="CP36" s="718"/>
      <c r="CQ36" s="724"/>
      <c r="CR36" s="723"/>
      <c r="CS36" s="718"/>
      <c r="CT36" s="718"/>
      <c r="CU36" s="718"/>
      <c r="CV36" s="724"/>
      <c r="CW36" s="723"/>
      <c r="CX36" s="718"/>
      <c r="CY36" s="718"/>
      <c r="CZ36" s="718"/>
      <c r="DA36" s="724"/>
      <c r="DB36" s="723"/>
      <c r="DC36" s="718"/>
      <c r="DD36" s="718"/>
      <c r="DE36" s="718"/>
      <c r="DF36" s="724"/>
      <c r="DG36" s="723"/>
      <c r="DH36" s="718"/>
      <c r="DI36" s="718"/>
      <c r="DJ36" s="718"/>
      <c r="DK36" s="724"/>
      <c r="DL36" s="723"/>
      <c r="DM36" s="718"/>
      <c r="DN36" s="718"/>
      <c r="DO36" s="718"/>
      <c r="DP36" s="724"/>
      <c r="DQ36" s="723"/>
      <c r="DR36" s="718"/>
      <c r="DS36" s="718"/>
      <c r="DT36" s="718"/>
      <c r="DU36" s="724"/>
      <c r="DV36" s="711"/>
      <c r="DW36" s="712"/>
      <c r="DX36" s="712"/>
      <c r="DY36" s="712"/>
      <c r="DZ36" s="725"/>
      <c r="EA36" s="52"/>
    </row>
    <row r="37" spans="1:131" ht="26.25" customHeight="1" x14ac:dyDescent="0.15">
      <c r="A37" s="58">
        <v>10</v>
      </c>
      <c r="B37" s="711"/>
      <c r="C37" s="712"/>
      <c r="D37" s="712"/>
      <c r="E37" s="712"/>
      <c r="F37" s="712"/>
      <c r="G37" s="712"/>
      <c r="H37" s="712"/>
      <c r="I37" s="712"/>
      <c r="J37" s="712"/>
      <c r="K37" s="712"/>
      <c r="L37" s="712"/>
      <c r="M37" s="712"/>
      <c r="N37" s="712"/>
      <c r="O37" s="712"/>
      <c r="P37" s="713"/>
      <c r="Q37" s="714"/>
      <c r="R37" s="715"/>
      <c r="S37" s="715"/>
      <c r="T37" s="715"/>
      <c r="U37" s="715"/>
      <c r="V37" s="715"/>
      <c r="W37" s="715"/>
      <c r="X37" s="715"/>
      <c r="Y37" s="715"/>
      <c r="Z37" s="715"/>
      <c r="AA37" s="715"/>
      <c r="AB37" s="715"/>
      <c r="AC37" s="715"/>
      <c r="AD37" s="715"/>
      <c r="AE37" s="716"/>
      <c r="AF37" s="717"/>
      <c r="AG37" s="718"/>
      <c r="AH37" s="718"/>
      <c r="AI37" s="718"/>
      <c r="AJ37" s="719"/>
      <c r="AK37" s="720"/>
      <c r="AL37" s="715"/>
      <c r="AM37" s="715"/>
      <c r="AN37" s="715"/>
      <c r="AO37" s="715"/>
      <c r="AP37" s="715"/>
      <c r="AQ37" s="715"/>
      <c r="AR37" s="715"/>
      <c r="AS37" s="715"/>
      <c r="AT37" s="715"/>
      <c r="AU37" s="715"/>
      <c r="AV37" s="715"/>
      <c r="AW37" s="715"/>
      <c r="AX37" s="715"/>
      <c r="AY37" s="715"/>
      <c r="AZ37" s="758"/>
      <c r="BA37" s="758"/>
      <c r="BB37" s="758"/>
      <c r="BC37" s="758"/>
      <c r="BD37" s="758"/>
      <c r="BE37" s="721"/>
      <c r="BF37" s="721"/>
      <c r="BG37" s="721"/>
      <c r="BH37" s="721"/>
      <c r="BI37" s="722"/>
      <c r="BJ37" s="60"/>
      <c r="BK37" s="60"/>
      <c r="BL37" s="60"/>
      <c r="BM37" s="60"/>
      <c r="BN37" s="60"/>
      <c r="BO37" s="59"/>
      <c r="BP37" s="59"/>
      <c r="BQ37" s="56">
        <v>31</v>
      </c>
      <c r="BR37" s="76"/>
      <c r="BS37" s="711"/>
      <c r="BT37" s="712"/>
      <c r="BU37" s="712"/>
      <c r="BV37" s="712"/>
      <c r="BW37" s="712"/>
      <c r="BX37" s="712"/>
      <c r="BY37" s="712"/>
      <c r="BZ37" s="712"/>
      <c r="CA37" s="712"/>
      <c r="CB37" s="712"/>
      <c r="CC37" s="712"/>
      <c r="CD37" s="712"/>
      <c r="CE37" s="712"/>
      <c r="CF37" s="712"/>
      <c r="CG37" s="713"/>
      <c r="CH37" s="723"/>
      <c r="CI37" s="718"/>
      <c r="CJ37" s="718"/>
      <c r="CK37" s="718"/>
      <c r="CL37" s="724"/>
      <c r="CM37" s="723"/>
      <c r="CN37" s="718"/>
      <c r="CO37" s="718"/>
      <c r="CP37" s="718"/>
      <c r="CQ37" s="724"/>
      <c r="CR37" s="723"/>
      <c r="CS37" s="718"/>
      <c r="CT37" s="718"/>
      <c r="CU37" s="718"/>
      <c r="CV37" s="724"/>
      <c r="CW37" s="723"/>
      <c r="CX37" s="718"/>
      <c r="CY37" s="718"/>
      <c r="CZ37" s="718"/>
      <c r="DA37" s="724"/>
      <c r="DB37" s="723"/>
      <c r="DC37" s="718"/>
      <c r="DD37" s="718"/>
      <c r="DE37" s="718"/>
      <c r="DF37" s="724"/>
      <c r="DG37" s="723"/>
      <c r="DH37" s="718"/>
      <c r="DI37" s="718"/>
      <c r="DJ37" s="718"/>
      <c r="DK37" s="724"/>
      <c r="DL37" s="723"/>
      <c r="DM37" s="718"/>
      <c r="DN37" s="718"/>
      <c r="DO37" s="718"/>
      <c r="DP37" s="724"/>
      <c r="DQ37" s="723"/>
      <c r="DR37" s="718"/>
      <c r="DS37" s="718"/>
      <c r="DT37" s="718"/>
      <c r="DU37" s="724"/>
      <c r="DV37" s="711"/>
      <c r="DW37" s="712"/>
      <c r="DX37" s="712"/>
      <c r="DY37" s="712"/>
      <c r="DZ37" s="725"/>
      <c r="EA37" s="52"/>
    </row>
    <row r="38" spans="1:131" ht="26.25" customHeight="1" x14ac:dyDescent="0.15">
      <c r="A38" s="58">
        <v>11</v>
      </c>
      <c r="B38" s="711"/>
      <c r="C38" s="712"/>
      <c r="D38" s="712"/>
      <c r="E38" s="712"/>
      <c r="F38" s="712"/>
      <c r="G38" s="712"/>
      <c r="H38" s="712"/>
      <c r="I38" s="712"/>
      <c r="J38" s="712"/>
      <c r="K38" s="712"/>
      <c r="L38" s="712"/>
      <c r="M38" s="712"/>
      <c r="N38" s="712"/>
      <c r="O38" s="712"/>
      <c r="P38" s="713"/>
      <c r="Q38" s="714"/>
      <c r="R38" s="715"/>
      <c r="S38" s="715"/>
      <c r="T38" s="715"/>
      <c r="U38" s="715"/>
      <c r="V38" s="715"/>
      <c r="W38" s="715"/>
      <c r="X38" s="715"/>
      <c r="Y38" s="715"/>
      <c r="Z38" s="715"/>
      <c r="AA38" s="715"/>
      <c r="AB38" s="715"/>
      <c r="AC38" s="715"/>
      <c r="AD38" s="715"/>
      <c r="AE38" s="716"/>
      <c r="AF38" s="717"/>
      <c r="AG38" s="718"/>
      <c r="AH38" s="718"/>
      <c r="AI38" s="718"/>
      <c r="AJ38" s="719"/>
      <c r="AK38" s="720"/>
      <c r="AL38" s="715"/>
      <c r="AM38" s="715"/>
      <c r="AN38" s="715"/>
      <c r="AO38" s="715"/>
      <c r="AP38" s="715"/>
      <c r="AQ38" s="715"/>
      <c r="AR38" s="715"/>
      <c r="AS38" s="715"/>
      <c r="AT38" s="715"/>
      <c r="AU38" s="715"/>
      <c r="AV38" s="715"/>
      <c r="AW38" s="715"/>
      <c r="AX38" s="715"/>
      <c r="AY38" s="715"/>
      <c r="AZ38" s="758"/>
      <c r="BA38" s="758"/>
      <c r="BB38" s="758"/>
      <c r="BC38" s="758"/>
      <c r="BD38" s="758"/>
      <c r="BE38" s="721"/>
      <c r="BF38" s="721"/>
      <c r="BG38" s="721"/>
      <c r="BH38" s="721"/>
      <c r="BI38" s="722"/>
      <c r="BJ38" s="60"/>
      <c r="BK38" s="60"/>
      <c r="BL38" s="60"/>
      <c r="BM38" s="60"/>
      <c r="BN38" s="60"/>
      <c r="BO38" s="59"/>
      <c r="BP38" s="59"/>
      <c r="BQ38" s="56">
        <v>32</v>
      </c>
      <c r="BR38" s="76"/>
      <c r="BS38" s="711"/>
      <c r="BT38" s="712"/>
      <c r="BU38" s="712"/>
      <c r="BV38" s="712"/>
      <c r="BW38" s="712"/>
      <c r="BX38" s="712"/>
      <c r="BY38" s="712"/>
      <c r="BZ38" s="712"/>
      <c r="CA38" s="712"/>
      <c r="CB38" s="712"/>
      <c r="CC38" s="712"/>
      <c r="CD38" s="712"/>
      <c r="CE38" s="712"/>
      <c r="CF38" s="712"/>
      <c r="CG38" s="713"/>
      <c r="CH38" s="723"/>
      <c r="CI38" s="718"/>
      <c r="CJ38" s="718"/>
      <c r="CK38" s="718"/>
      <c r="CL38" s="724"/>
      <c r="CM38" s="723"/>
      <c r="CN38" s="718"/>
      <c r="CO38" s="718"/>
      <c r="CP38" s="718"/>
      <c r="CQ38" s="724"/>
      <c r="CR38" s="723"/>
      <c r="CS38" s="718"/>
      <c r="CT38" s="718"/>
      <c r="CU38" s="718"/>
      <c r="CV38" s="724"/>
      <c r="CW38" s="723"/>
      <c r="CX38" s="718"/>
      <c r="CY38" s="718"/>
      <c r="CZ38" s="718"/>
      <c r="DA38" s="724"/>
      <c r="DB38" s="723"/>
      <c r="DC38" s="718"/>
      <c r="DD38" s="718"/>
      <c r="DE38" s="718"/>
      <c r="DF38" s="724"/>
      <c r="DG38" s="723"/>
      <c r="DH38" s="718"/>
      <c r="DI38" s="718"/>
      <c r="DJ38" s="718"/>
      <c r="DK38" s="724"/>
      <c r="DL38" s="723"/>
      <c r="DM38" s="718"/>
      <c r="DN38" s="718"/>
      <c r="DO38" s="718"/>
      <c r="DP38" s="724"/>
      <c r="DQ38" s="723"/>
      <c r="DR38" s="718"/>
      <c r="DS38" s="718"/>
      <c r="DT38" s="718"/>
      <c r="DU38" s="724"/>
      <c r="DV38" s="711"/>
      <c r="DW38" s="712"/>
      <c r="DX38" s="712"/>
      <c r="DY38" s="712"/>
      <c r="DZ38" s="725"/>
      <c r="EA38" s="52"/>
    </row>
    <row r="39" spans="1:131" ht="26.25" customHeight="1" x14ac:dyDescent="0.15">
      <c r="A39" s="58">
        <v>12</v>
      </c>
      <c r="B39" s="711"/>
      <c r="C39" s="712"/>
      <c r="D39" s="712"/>
      <c r="E39" s="712"/>
      <c r="F39" s="712"/>
      <c r="G39" s="712"/>
      <c r="H39" s="712"/>
      <c r="I39" s="712"/>
      <c r="J39" s="712"/>
      <c r="K39" s="712"/>
      <c r="L39" s="712"/>
      <c r="M39" s="712"/>
      <c r="N39" s="712"/>
      <c r="O39" s="712"/>
      <c r="P39" s="713"/>
      <c r="Q39" s="714"/>
      <c r="R39" s="715"/>
      <c r="S39" s="715"/>
      <c r="T39" s="715"/>
      <c r="U39" s="715"/>
      <c r="V39" s="715"/>
      <c r="W39" s="715"/>
      <c r="X39" s="715"/>
      <c r="Y39" s="715"/>
      <c r="Z39" s="715"/>
      <c r="AA39" s="715"/>
      <c r="AB39" s="715"/>
      <c r="AC39" s="715"/>
      <c r="AD39" s="715"/>
      <c r="AE39" s="716"/>
      <c r="AF39" s="717"/>
      <c r="AG39" s="718"/>
      <c r="AH39" s="718"/>
      <c r="AI39" s="718"/>
      <c r="AJ39" s="719"/>
      <c r="AK39" s="720"/>
      <c r="AL39" s="715"/>
      <c r="AM39" s="715"/>
      <c r="AN39" s="715"/>
      <c r="AO39" s="715"/>
      <c r="AP39" s="715"/>
      <c r="AQ39" s="715"/>
      <c r="AR39" s="715"/>
      <c r="AS39" s="715"/>
      <c r="AT39" s="715"/>
      <c r="AU39" s="715"/>
      <c r="AV39" s="715"/>
      <c r="AW39" s="715"/>
      <c r="AX39" s="715"/>
      <c r="AY39" s="715"/>
      <c r="AZ39" s="758"/>
      <c r="BA39" s="758"/>
      <c r="BB39" s="758"/>
      <c r="BC39" s="758"/>
      <c r="BD39" s="758"/>
      <c r="BE39" s="721"/>
      <c r="BF39" s="721"/>
      <c r="BG39" s="721"/>
      <c r="BH39" s="721"/>
      <c r="BI39" s="722"/>
      <c r="BJ39" s="60"/>
      <c r="BK39" s="60"/>
      <c r="BL39" s="60"/>
      <c r="BM39" s="60"/>
      <c r="BN39" s="60"/>
      <c r="BO39" s="59"/>
      <c r="BP39" s="59"/>
      <c r="BQ39" s="56">
        <v>33</v>
      </c>
      <c r="BR39" s="76"/>
      <c r="BS39" s="711"/>
      <c r="BT39" s="712"/>
      <c r="BU39" s="712"/>
      <c r="BV39" s="712"/>
      <c r="BW39" s="712"/>
      <c r="BX39" s="712"/>
      <c r="BY39" s="712"/>
      <c r="BZ39" s="712"/>
      <c r="CA39" s="712"/>
      <c r="CB39" s="712"/>
      <c r="CC39" s="712"/>
      <c r="CD39" s="712"/>
      <c r="CE39" s="712"/>
      <c r="CF39" s="712"/>
      <c r="CG39" s="713"/>
      <c r="CH39" s="723"/>
      <c r="CI39" s="718"/>
      <c r="CJ39" s="718"/>
      <c r="CK39" s="718"/>
      <c r="CL39" s="724"/>
      <c r="CM39" s="723"/>
      <c r="CN39" s="718"/>
      <c r="CO39" s="718"/>
      <c r="CP39" s="718"/>
      <c r="CQ39" s="724"/>
      <c r="CR39" s="723"/>
      <c r="CS39" s="718"/>
      <c r="CT39" s="718"/>
      <c r="CU39" s="718"/>
      <c r="CV39" s="724"/>
      <c r="CW39" s="723"/>
      <c r="CX39" s="718"/>
      <c r="CY39" s="718"/>
      <c r="CZ39" s="718"/>
      <c r="DA39" s="724"/>
      <c r="DB39" s="723"/>
      <c r="DC39" s="718"/>
      <c r="DD39" s="718"/>
      <c r="DE39" s="718"/>
      <c r="DF39" s="724"/>
      <c r="DG39" s="723"/>
      <c r="DH39" s="718"/>
      <c r="DI39" s="718"/>
      <c r="DJ39" s="718"/>
      <c r="DK39" s="724"/>
      <c r="DL39" s="723"/>
      <c r="DM39" s="718"/>
      <c r="DN39" s="718"/>
      <c r="DO39" s="718"/>
      <c r="DP39" s="724"/>
      <c r="DQ39" s="723"/>
      <c r="DR39" s="718"/>
      <c r="DS39" s="718"/>
      <c r="DT39" s="718"/>
      <c r="DU39" s="724"/>
      <c r="DV39" s="711"/>
      <c r="DW39" s="712"/>
      <c r="DX39" s="712"/>
      <c r="DY39" s="712"/>
      <c r="DZ39" s="725"/>
      <c r="EA39" s="52"/>
    </row>
    <row r="40" spans="1:131" ht="26.25" customHeight="1" x14ac:dyDescent="0.15">
      <c r="A40" s="56">
        <v>13</v>
      </c>
      <c r="B40" s="711"/>
      <c r="C40" s="712"/>
      <c r="D40" s="712"/>
      <c r="E40" s="712"/>
      <c r="F40" s="712"/>
      <c r="G40" s="712"/>
      <c r="H40" s="712"/>
      <c r="I40" s="712"/>
      <c r="J40" s="712"/>
      <c r="K40" s="712"/>
      <c r="L40" s="712"/>
      <c r="M40" s="712"/>
      <c r="N40" s="712"/>
      <c r="O40" s="712"/>
      <c r="P40" s="713"/>
      <c r="Q40" s="714"/>
      <c r="R40" s="715"/>
      <c r="S40" s="715"/>
      <c r="T40" s="715"/>
      <c r="U40" s="715"/>
      <c r="V40" s="715"/>
      <c r="W40" s="715"/>
      <c r="X40" s="715"/>
      <c r="Y40" s="715"/>
      <c r="Z40" s="715"/>
      <c r="AA40" s="715"/>
      <c r="AB40" s="715"/>
      <c r="AC40" s="715"/>
      <c r="AD40" s="715"/>
      <c r="AE40" s="716"/>
      <c r="AF40" s="717"/>
      <c r="AG40" s="718"/>
      <c r="AH40" s="718"/>
      <c r="AI40" s="718"/>
      <c r="AJ40" s="719"/>
      <c r="AK40" s="720"/>
      <c r="AL40" s="715"/>
      <c r="AM40" s="715"/>
      <c r="AN40" s="715"/>
      <c r="AO40" s="715"/>
      <c r="AP40" s="715"/>
      <c r="AQ40" s="715"/>
      <c r="AR40" s="715"/>
      <c r="AS40" s="715"/>
      <c r="AT40" s="715"/>
      <c r="AU40" s="715"/>
      <c r="AV40" s="715"/>
      <c r="AW40" s="715"/>
      <c r="AX40" s="715"/>
      <c r="AY40" s="715"/>
      <c r="AZ40" s="758"/>
      <c r="BA40" s="758"/>
      <c r="BB40" s="758"/>
      <c r="BC40" s="758"/>
      <c r="BD40" s="758"/>
      <c r="BE40" s="721"/>
      <c r="BF40" s="721"/>
      <c r="BG40" s="721"/>
      <c r="BH40" s="721"/>
      <c r="BI40" s="722"/>
      <c r="BJ40" s="60"/>
      <c r="BK40" s="60"/>
      <c r="BL40" s="60"/>
      <c r="BM40" s="60"/>
      <c r="BN40" s="60"/>
      <c r="BO40" s="59"/>
      <c r="BP40" s="59"/>
      <c r="BQ40" s="56">
        <v>34</v>
      </c>
      <c r="BR40" s="76"/>
      <c r="BS40" s="711"/>
      <c r="BT40" s="712"/>
      <c r="BU40" s="712"/>
      <c r="BV40" s="712"/>
      <c r="BW40" s="712"/>
      <c r="BX40" s="712"/>
      <c r="BY40" s="712"/>
      <c r="BZ40" s="712"/>
      <c r="CA40" s="712"/>
      <c r="CB40" s="712"/>
      <c r="CC40" s="712"/>
      <c r="CD40" s="712"/>
      <c r="CE40" s="712"/>
      <c r="CF40" s="712"/>
      <c r="CG40" s="713"/>
      <c r="CH40" s="723"/>
      <c r="CI40" s="718"/>
      <c r="CJ40" s="718"/>
      <c r="CK40" s="718"/>
      <c r="CL40" s="724"/>
      <c r="CM40" s="723"/>
      <c r="CN40" s="718"/>
      <c r="CO40" s="718"/>
      <c r="CP40" s="718"/>
      <c r="CQ40" s="724"/>
      <c r="CR40" s="723"/>
      <c r="CS40" s="718"/>
      <c r="CT40" s="718"/>
      <c r="CU40" s="718"/>
      <c r="CV40" s="724"/>
      <c r="CW40" s="723"/>
      <c r="CX40" s="718"/>
      <c r="CY40" s="718"/>
      <c r="CZ40" s="718"/>
      <c r="DA40" s="724"/>
      <c r="DB40" s="723"/>
      <c r="DC40" s="718"/>
      <c r="DD40" s="718"/>
      <c r="DE40" s="718"/>
      <c r="DF40" s="724"/>
      <c r="DG40" s="723"/>
      <c r="DH40" s="718"/>
      <c r="DI40" s="718"/>
      <c r="DJ40" s="718"/>
      <c r="DK40" s="724"/>
      <c r="DL40" s="723"/>
      <c r="DM40" s="718"/>
      <c r="DN40" s="718"/>
      <c r="DO40" s="718"/>
      <c r="DP40" s="724"/>
      <c r="DQ40" s="723"/>
      <c r="DR40" s="718"/>
      <c r="DS40" s="718"/>
      <c r="DT40" s="718"/>
      <c r="DU40" s="724"/>
      <c r="DV40" s="711"/>
      <c r="DW40" s="712"/>
      <c r="DX40" s="712"/>
      <c r="DY40" s="712"/>
      <c r="DZ40" s="725"/>
      <c r="EA40" s="52"/>
    </row>
    <row r="41" spans="1:131" ht="26.25" customHeight="1" x14ac:dyDescent="0.15">
      <c r="A41" s="56">
        <v>14</v>
      </c>
      <c r="B41" s="711"/>
      <c r="C41" s="712"/>
      <c r="D41" s="712"/>
      <c r="E41" s="712"/>
      <c r="F41" s="712"/>
      <c r="G41" s="712"/>
      <c r="H41" s="712"/>
      <c r="I41" s="712"/>
      <c r="J41" s="712"/>
      <c r="K41" s="712"/>
      <c r="L41" s="712"/>
      <c r="M41" s="712"/>
      <c r="N41" s="712"/>
      <c r="O41" s="712"/>
      <c r="P41" s="713"/>
      <c r="Q41" s="714"/>
      <c r="R41" s="715"/>
      <c r="S41" s="715"/>
      <c r="T41" s="715"/>
      <c r="U41" s="715"/>
      <c r="V41" s="715"/>
      <c r="W41" s="715"/>
      <c r="X41" s="715"/>
      <c r="Y41" s="715"/>
      <c r="Z41" s="715"/>
      <c r="AA41" s="715"/>
      <c r="AB41" s="715"/>
      <c r="AC41" s="715"/>
      <c r="AD41" s="715"/>
      <c r="AE41" s="716"/>
      <c r="AF41" s="717"/>
      <c r="AG41" s="718"/>
      <c r="AH41" s="718"/>
      <c r="AI41" s="718"/>
      <c r="AJ41" s="719"/>
      <c r="AK41" s="720"/>
      <c r="AL41" s="715"/>
      <c r="AM41" s="715"/>
      <c r="AN41" s="715"/>
      <c r="AO41" s="715"/>
      <c r="AP41" s="715"/>
      <c r="AQ41" s="715"/>
      <c r="AR41" s="715"/>
      <c r="AS41" s="715"/>
      <c r="AT41" s="715"/>
      <c r="AU41" s="715"/>
      <c r="AV41" s="715"/>
      <c r="AW41" s="715"/>
      <c r="AX41" s="715"/>
      <c r="AY41" s="715"/>
      <c r="AZ41" s="758"/>
      <c r="BA41" s="758"/>
      <c r="BB41" s="758"/>
      <c r="BC41" s="758"/>
      <c r="BD41" s="758"/>
      <c r="BE41" s="721"/>
      <c r="BF41" s="721"/>
      <c r="BG41" s="721"/>
      <c r="BH41" s="721"/>
      <c r="BI41" s="722"/>
      <c r="BJ41" s="60"/>
      <c r="BK41" s="60"/>
      <c r="BL41" s="60"/>
      <c r="BM41" s="60"/>
      <c r="BN41" s="60"/>
      <c r="BO41" s="59"/>
      <c r="BP41" s="59"/>
      <c r="BQ41" s="56">
        <v>35</v>
      </c>
      <c r="BR41" s="76"/>
      <c r="BS41" s="711"/>
      <c r="BT41" s="712"/>
      <c r="BU41" s="712"/>
      <c r="BV41" s="712"/>
      <c r="BW41" s="712"/>
      <c r="BX41" s="712"/>
      <c r="BY41" s="712"/>
      <c r="BZ41" s="712"/>
      <c r="CA41" s="712"/>
      <c r="CB41" s="712"/>
      <c r="CC41" s="712"/>
      <c r="CD41" s="712"/>
      <c r="CE41" s="712"/>
      <c r="CF41" s="712"/>
      <c r="CG41" s="713"/>
      <c r="CH41" s="723"/>
      <c r="CI41" s="718"/>
      <c r="CJ41" s="718"/>
      <c r="CK41" s="718"/>
      <c r="CL41" s="724"/>
      <c r="CM41" s="723"/>
      <c r="CN41" s="718"/>
      <c r="CO41" s="718"/>
      <c r="CP41" s="718"/>
      <c r="CQ41" s="724"/>
      <c r="CR41" s="723"/>
      <c r="CS41" s="718"/>
      <c r="CT41" s="718"/>
      <c r="CU41" s="718"/>
      <c r="CV41" s="724"/>
      <c r="CW41" s="723"/>
      <c r="CX41" s="718"/>
      <c r="CY41" s="718"/>
      <c r="CZ41" s="718"/>
      <c r="DA41" s="724"/>
      <c r="DB41" s="723"/>
      <c r="DC41" s="718"/>
      <c r="DD41" s="718"/>
      <c r="DE41" s="718"/>
      <c r="DF41" s="724"/>
      <c r="DG41" s="723"/>
      <c r="DH41" s="718"/>
      <c r="DI41" s="718"/>
      <c r="DJ41" s="718"/>
      <c r="DK41" s="724"/>
      <c r="DL41" s="723"/>
      <c r="DM41" s="718"/>
      <c r="DN41" s="718"/>
      <c r="DO41" s="718"/>
      <c r="DP41" s="724"/>
      <c r="DQ41" s="723"/>
      <c r="DR41" s="718"/>
      <c r="DS41" s="718"/>
      <c r="DT41" s="718"/>
      <c r="DU41" s="724"/>
      <c r="DV41" s="711"/>
      <c r="DW41" s="712"/>
      <c r="DX41" s="712"/>
      <c r="DY41" s="712"/>
      <c r="DZ41" s="725"/>
      <c r="EA41" s="52"/>
    </row>
    <row r="42" spans="1:131" ht="26.25" customHeight="1" x14ac:dyDescent="0.15">
      <c r="A42" s="56">
        <v>15</v>
      </c>
      <c r="B42" s="711"/>
      <c r="C42" s="712"/>
      <c r="D42" s="712"/>
      <c r="E42" s="712"/>
      <c r="F42" s="712"/>
      <c r="G42" s="712"/>
      <c r="H42" s="712"/>
      <c r="I42" s="712"/>
      <c r="J42" s="712"/>
      <c r="K42" s="712"/>
      <c r="L42" s="712"/>
      <c r="M42" s="712"/>
      <c r="N42" s="712"/>
      <c r="O42" s="712"/>
      <c r="P42" s="713"/>
      <c r="Q42" s="714"/>
      <c r="R42" s="715"/>
      <c r="S42" s="715"/>
      <c r="T42" s="715"/>
      <c r="U42" s="715"/>
      <c r="V42" s="715"/>
      <c r="W42" s="715"/>
      <c r="X42" s="715"/>
      <c r="Y42" s="715"/>
      <c r="Z42" s="715"/>
      <c r="AA42" s="715"/>
      <c r="AB42" s="715"/>
      <c r="AC42" s="715"/>
      <c r="AD42" s="715"/>
      <c r="AE42" s="716"/>
      <c r="AF42" s="717"/>
      <c r="AG42" s="718"/>
      <c r="AH42" s="718"/>
      <c r="AI42" s="718"/>
      <c r="AJ42" s="719"/>
      <c r="AK42" s="720"/>
      <c r="AL42" s="715"/>
      <c r="AM42" s="715"/>
      <c r="AN42" s="715"/>
      <c r="AO42" s="715"/>
      <c r="AP42" s="715"/>
      <c r="AQ42" s="715"/>
      <c r="AR42" s="715"/>
      <c r="AS42" s="715"/>
      <c r="AT42" s="715"/>
      <c r="AU42" s="715"/>
      <c r="AV42" s="715"/>
      <c r="AW42" s="715"/>
      <c r="AX42" s="715"/>
      <c r="AY42" s="715"/>
      <c r="AZ42" s="758"/>
      <c r="BA42" s="758"/>
      <c r="BB42" s="758"/>
      <c r="BC42" s="758"/>
      <c r="BD42" s="758"/>
      <c r="BE42" s="721"/>
      <c r="BF42" s="721"/>
      <c r="BG42" s="721"/>
      <c r="BH42" s="721"/>
      <c r="BI42" s="722"/>
      <c r="BJ42" s="60"/>
      <c r="BK42" s="60"/>
      <c r="BL42" s="60"/>
      <c r="BM42" s="60"/>
      <c r="BN42" s="60"/>
      <c r="BO42" s="59"/>
      <c r="BP42" s="59"/>
      <c r="BQ42" s="56">
        <v>36</v>
      </c>
      <c r="BR42" s="76"/>
      <c r="BS42" s="711"/>
      <c r="BT42" s="712"/>
      <c r="BU42" s="712"/>
      <c r="BV42" s="712"/>
      <c r="BW42" s="712"/>
      <c r="BX42" s="712"/>
      <c r="BY42" s="712"/>
      <c r="BZ42" s="712"/>
      <c r="CA42" s="712"/>
      <c r="CB42" s="712"/>
      <c r="CC42" s="712"/>
      <c r="CD42" s="712"/>
      <c r="CE42" s="712"/>
      <c r="CF42" s="712"/>
      <c r="CG42" s="713"/>
      <c r="CH42" s="723"/>
      <c r="CI42" s="718"/>
      <c r="CJ42" s="718"/>
      <c r="CK42" s="718"/>
      <c r="CL42" s="724"/>
      <c r="CM42" s="723"/>
      <c r="CN42" s="718"/>
      <c r="CO42" s="718"/>
      <c r="CP42" s="718"/>
      <c r="CQ42" s="724"/>
      <c r="CR42" s="723"/>
      <c r="CS42" s="718"/>
      <c r="CT42" s="718"/>
      <c r="CU42" s="718"/>
      <c r="CV42" s="724"/>
      <c r="CW42" s="723"/>
      <c r="CX42" s="718"/>
      <c r="CY42" s="718"/>
      <c r="CZ42" s="718"/>
      <c r="DA42" s="724"/>
      <c r="DB42" s="723"/>
      <c r="DC42" s="718"/>
      <c r="DD42" s="718"/>
      <c r="DE42" s="718"/>
      <c r="DF42" s="724"/>
      <c r="DG42" s="723"/>
      <c r="DH42" s="718"/>
      <c r="DI42" s="718"/>
      <c r="DJ42" s="718"/>
      <c r="DK42" s="724"/>
      <c r="DL42" s="723"/>
      <c r="DM42" s="718"/>
      <c r="DN42" s="718"/>
      <c r="DO42" s="718"/>
      <c r="DP42" s="724"/>
      <c r="DQ42" s="723"/>
      <c r="DR42" s="718"/>
      <c r="DS42" s="718"/>
      <c r="DT42" s="718"/>
      <c r="DU42" s="724"/>
      <c r="DV42" s="711"/>
      <c r="DW42" s="712"/>
      <c r="DX42" s="712"/>
      <c r="DY42" s="712"/>
      <c r="DZ42" s="725"/>
      <c r="EA42" s="52"/>
    </row>
    <row r="43" spans="1:131" ht="26.25" customHeight="1" x14ac:dyDescent="0.15">
      <c r="A43" s="56">
        <v>16</v>
      </c>
      <c r="B43" s="711"/>
      <c r="C43" s="712"/>
      <c r="D43" s="712"/>
      <c r="E43" s="712"/>
      <c r="F43" s="712"/>
      <c r="G43" s="712"/>
      <c r="H43" s="712"/>
      <c r="I43" s="712"/>
      <c r="J43" s="712"/>
      <c r="K43" s="712"/>
      <c r="L43" s="712"/>
      <c r="M43" s="712"/>
      <c r="N43" s="712"/>
      <c r="O43" s="712"/>
      <c r="P43" s="713"/>
      <c r="Q43" s="714"/>
      <c r="R43" s="715"/>
      <c r="S43" s="715"/>
      <c r="T43" s="715"/>
      <c r="U43" s="715"/>
      <c r="V43" s="715"/>
      <c r="W43" s="715"/>
      <c r="X43" s="715"/>
      <c r="Y43" s="715"/>
      <c r="Z43" s="715"/>
      <c r="AA43" s="715"/>
      <c r="AB43" s="715"/>
      <c r="AC43" s="715"/>
      <c r="AD43" s="715"/>
      <c r="AE43" s="716"/>
      <c r="AF43" s="717"/>
      <c r="AG43" s="718"/>
      <c r="AH43" s="718"/>
      <c r="AI43" s="718"/>
      <c r="AJ43" s="719"/>
      <c r="AK43" s="720"/>
      <c r="AL43" s="715"/>
      <c r="AM43" s="715"/>
      <c r="AN43" s="715"/>
      <c r="AO43" s="715"/>
      <c r="AP43" s="715"/>
      <c r="AQ43" s="715"/>
      <c r="AR43" s="715"/>
      <c r="AS43" s="715"/>
      <c r="AT43" s="715"/>
      <c r="AU43" s="715"/>
      <c r="AV43" s="715"/>
      <c r="AW43" s="715"/>
      <c r="AX43" s="715"/>
      <c r="AY43" s="715"/>
      <c r="AZ43" s="758"/>
      <c r="BA43" s="758"/>
      <c r="BB43" s="758"/>
      <c r="BC43" s="758"/>
      <c r="BD43" s="758"/>
      <c r="BE43" s="721"/>
      <c r="BF43" s="721"/>
      <c r="BG43" s="721"/>
      <c r="BH43" s="721"/>
      <c r="BI43" s="722"/>
      <c r="BJ43" s="60"/>
      <c r="BK43" s="60"/>
      <c r="BL43" s="60"/>
      <c r="BM43" s="60"/>
      <c r="BN43" s="60"/>
      <c r="BO43" s="59"/>
      <c r="BP43" s="59"/>
      <c r="BQ43" s="56">
        <v>37</v>
      </c>
      <c r="BR43" s="76"/>
      <c r="BS43" s="711"/>
      <c r="BT43" s="712"/>
      <c r="BU43" s="712"/>
      <c r="BV43" s="712"/>
      <c r="BW43" s="712"/>
      <c r="BX43" s="712"/>
      <c r="BY43" s="712"/>
      <c r="BZ43" s="712"/>
      <c r="CA43" s="712"/>
      <c r="CB43" s="712"/>
      <c r="CC43" s="712"/>
      <c r="CD43" s="712"/>
      <c r="CE43" s="712"/>
      <c r="CF43" s="712"/>
      <c r="CG43" s="713"/>
      <c r="CH43" s="723"/>
      <c r="CI43" s="718"/>
      <c r="CJ43" s="718"/>
      <c r="CK43" s="718"/>
      <c r="CL43" s="724"/>
      <c r="CM43" s="723"/>
      <c r="CN43" s="718"/>
      <c r="CO43" s="718"/>
      <c r="CP43" s="718"/>
      <c r="CQ43" s="724"/>
      <c r="CR43" s="723"/>
      <c r="CS43" s="718"/>
      <c r="CT43" s="718"/>
      <c r="CU43" s="718"/>
      <c r="CV43" s="724"/>
      <c r="CW43" s="723"/>
      <c r="CX43" s="718"/>
      <c r="CY43" s="718"/>
      <c r="CZ43" s="718"/>
      <c r="DA43" s="724"/>
      <c r="DB43" s="723"/>
      <c r="DC43" s="718"/>
      <c r="DD43" s="718"/>
      <c r="DE43" s="718"/>
      <c r="DF43" s="724"/>
      <c r="DG43" s="723"/>
      <c r="DH43" s="718"/>
      <c r="DI43" s="718"/>
      <c r="DJ43" s="718"/>
      <c r="DK43" s="724"/>
      <c r="DL43" s="723"/>
      <c r="DM43" s="718"/>
      <c r="DN43" s="718"/>
      <c r="DO43" s="718"/>
      <c r="DP43" s="724"/>
      <c r="DQ43" s="723"/>
      <c r="DR43" s="718"/>
      <c r="DS43" s="718"/>
      <c r="DT43" s="718"/>
      <c r="DU43" s="724"/>
      <c r="DV43" s="711"/>
      <c r="DW43" s="712"/>
      <c r="DX43" s="712"/>
      <c r="DY43" s="712"/>
      <c r="DZ43" s="725"/>
      <c r="EA43" s="52"/>
    </row>
    <row r="44" spans="1:131" ht="26.25" customHeight="1" x14ac:dyDescent="0.15">
      <c r="A44" s="56">
        <v>17</v>
      </c>
      <c r="B44" s="711"/>
      <c r="C44" s="712"/>
      <c r="D44" s="712"/>
      <c r="E44" s="712"/>
      <c r="F44" s="712"/>
      <c r="G44" s="712"/>
      <c r="H44" s="712"/>
      <c r="I44" s="712"/>
      <c r="J44" s="712"/>
      <c r="K44" s="712"/>
      <c r="L44" s="712"/>
      <c r="M44" s="712"/>
      <c r="N44" s="712"/>
      <c r="O44" s="712"/>
      <c r="P44" s="713"/>
      <c r="Q44" s="714"/>
      <c r="R44" s="715"/>
      <c r="S44" s="715"/>
      <c r="T44" s="715"/>
      <c r="U44" s="715"/>
      <c r="V44" s="715"/>
      <c r="W44" s="715"/>
      <c r="X44" s="715"/>
      <c r="Y44" s="715"/>
      <c r="Z44" s="715"/>
      <c r="AA44" s="715"/>
      <c r="AB44" s="715"/>
      <c r="AC44" s="715"/>
      <c r="AD44" s="715"/>
      <c r="AE44" s="716"/>
      <c r="AF44" s="717"/>
      <c r="AG44" s="718"/>
      <c r="AH44" s="718"/>
      <c r="AI44" s="718"/>
      <c r="AJ44" s="719"/>
      <c r="AK44" s="720"/>
      <c r="AL44" s="715"/>
      <c r="AM44" s="715"/>
      <c r="AN44" s="715"/>
      <c r="AO44" s="715"/>
      <c r="AP44" s="715"/>
      <c r="AQ44" s="715"/>
      <c r="AR44" s="715"/>
      <c r="AS44" s="715"/>
      <c r="AT44" s="715"/>
      <c r="AU44" s="715"/>
      <c r="AV44" s="715"/>
      <c r="AW44" s="715"/>
      <c r="AX44" s="715"/>
      <c r="AY44" s="715"/>
      <c r="AZ44" s="758"/>
      <c r="BA44" s="758"/>
      <c r="BB44" s="758"/>
      <c r="BC44" s="758"/>
      <c r="BD44" s="758"/>
      <c r="BE44" s="721"/>
      <c r="BF44" s="721"/>
      <c r="BG44" s="721"/>
      <c r="BH44" s="721"/>
      <c r="BI44" s="722"/>
      <c r="BJ44" s="60"/>
      <c r="BK44" s="60"/>
      <c r="BL44" s="60"/>
      <c r="BM44" s="60"/>
      <c r="BN44" s="60"/>
      <c r="BO44" s="59"/>
      <c r="BP44" s="59"/>
      <c r="BQ44" s="56">
        <v>38</v>
      </c>
      <c r="BR44" s="76"/>
      <c r="BS44" s="711"/>
      <c r="BT44" s="712"/>
      <c r="BU44" s="712"/>
      <c r="BV44" s="712"/>
      <c r="BW44" s="712"/>
      <c r="BX44" s="712"/>
      <c r="BY44" s="712"/>
      <c r="BZ44" s="712"/>
      <c r="CA44" s="712"/>
      <c r="CB44" s="712"/>
      <c r="CC44" s="712"/>
      <c r="CD44" s="712"/>
      <c r="CE44" s="712"/>
      <c r="CF44" s="712"/>
      <c r="CG44" s="713"/>
      <c r="CH44" s="723"/>
      <c r="CI44" s="718"/>
      <c r="CJ44" s="718"/>
      <c r="CK44" s="718"/>
      <c r="CL44" s="724"/>
      <c r="CM44" s="723"/>
      <c r="CN44" s="718"/>
      <c r="CO44" s="718"/>
      <c r="CP44" s="718"/>
      <c r="CQ44" s="724"/>
      <c r="CR44" s="723"/>
      <c r="CS44" s="718"/>
      <c r="CT44" s="718"/>
      <c r="CU44" s="718"/>
      <c r="CV44" s="724"/>
      <c r="CW44" s="723"/>
      <c r="CX44" s="718"/>
      <c r="CY44" s="718"/>
      <c r="CZ44" s="718"/>
      <c r="DA44" s="724"/>
      <c r="DB44" s="723"/>
      <c r="DC44" s="718"/>
      <c r="DD44" s="718"/>
      <c r="DE44" s="718"/>
      <c r="DF44" s="724"/>
      <c r="DG44" s="723"/>
      <c r="DH44" s="718"/>
      <c r="DI44" s="718"/>
      <c r="DJ44" s="718"/>
      <c r="DK44" s="724"/>
      <c r="DL44" s="723"/>
      <c r="DM44" s="718"/>
      <c r="DN44" s="718"/>
      <c r="DO44" s="718"/>
      <c r="DP44" s="724"/>
      <c r="DQ44" s="723"/>
      <c r="DR44" s="718"/>
      <c r="DS44" s="718"/>
      <c r="DT44" s="718"/>
      <c r="DU44" s="724"/>
      <c r="DV44" s="711"/>
      <c r="DW44" s="712"/>
      <c r="DX44" s="712"/>
      <c r="DY44" s="712"/>
      <c r="DZ44" s="725"/>
      <c r="EA44" s="52"/>
    </row>
    <row r="45" spans="1:131" ht="26.25" customHeight="1" x14ac:dyDescent="0.15">
      <c r="A45" s="56">
        <v>18</v>
      </c>
      <c r="B45" s="711"/>
      <c r="C45" s="712"/>
      <c r="D45" s="712"/>
      <c r="E45" s="712"/>
      <c r="F45" s="712"/>
      <c r="G45" s="712"/>
      <c r="H45" s="712"/>
      <c r="I45" s="712"/>
      <c r="J45" s="712"/>
      <c r="K45" s="712"/>
      <c r="L45" s="712"/>
      <c r="M45" s="712"/>
      <c r="N45" s="712"/>
      <c r="O45" s="712"/>
      <c r="P45" s="713"/>
      <c r="Q45" s="714"/>
      <c r="R45" s="715"/>
      <c r="S45" s="715"/>
      <c r="T45" s="715"/>
      <c r="U45" s="715"/>
      <c r="V45" s="715"/>
      <c r="W45" s="715"/>
      <c r="X45" s="715"/>
      <c r="Y45" s="715"/>
      <c r="Z45" s="715"/>
      <c r="AA45" s="715"/>
      <c r="AB45" s="715"/>
      <c r="AC45" s="715"/>
      <c r="AD45" s="715"/>
      <c r="AE45" s="716"/>
      <c r="AF45" s="717"/>
      <c r="AG45" s="718"/>
      <c r="AH45" s="718"/>
      <c r="AI45" s="718"/>
      <c r="AJ45" s="719"/>
      <c r="AK45" s="720"/>
      <c r="AL45" s="715"/>
      <c r="AM45" s="715"/>
      <c r="AN45" s="715"/>
      <c r="AO45" s="715"/>
      <c r="AP45" s="715"/>
      <c r="AQ45" s="715"/>
      <c r="AR45" s="715"/>
      <c r="AS45" s="715"/>
      <c r="AT45" s="715"/>
      <c r="AU45" s="715"/>
      <c r="AV45" s="715"/>
      <c r="AW45" s="715"/>
      <c r="AX45" s="715"/>
      <c r="AY45" s="715"/>
      <c r="AZ45" s="758"/>
      <c r="BA45" s="758"/>
      <c r="BB45" s="758"/>
      <c r="BC45" s="758"/>
      <c r="BD45" s="758"/>
      <c r="BE45" s="721"/>
      <c r="BF45" s="721"/>
      <c r="BG45" s="721"/>
      <c r="BH45" s="721"/>
      <c r="BI45" s="722"/>
      <c r="BJ45" s="60"/>
      <c r="BK45" s="60"/>
      <c r="BL45" s="60"/>
      <c r="BM45" s="60"/>
      <c r="BN45" s="60"/>
      <c r="BO45" s="59"/>
      <c r="BP45" s="59"/>
      <c r="BQ45" s="56">
        <v>39</v>
      </c>
      <c r="BR45" s="76"/>
      <c r="BS45" s="711"/>
      <c r="BT45" s="712"/>
      <c r="BU45" s="712"/>
      <c r="BV45" s="712"/>
      <c r="BW45" s="712"/>
      <c r="BX45" s="712"/>
      <c r="BY45" s="712"/>
      <c r="BZ45" s="712"/>
      <c r="CA45" s="712"/>
      <c r="CB45" s="712"/>
      <c r="CC45" s="712"/>
      <c r="CD45" s="712"/>
      <c r="CE45" s="712"/>
      <c r="CF45" s="712"/>
      <c r="CG45" s="713"/>
      <c r="CH45" s="723"/>
      <c r="CI45" s="718"/>
      <c r="CJ45" s="718"/>
      <c r="CK45" s="718"/>
      <c r="CL45" s="724"/>
      <c r="CM45" s="723"/>
      <c r="CN45" s="718"/>
      <c r="CO45" s="718"/>
      <c r="CP45" s="718"/>
      <c r="CQ45" s="724"/>
      <c r="CR45" s="723"/>
      <c r="CS45" s="718"/>
      <c r="CT45" s="718"/>
      <c r="CU45" s="718"/>
      <c r="CV45" s="724"/>
      <c r="CW45" s="723"/>
      <c r="CX45" s="718"/>
      <c r="CY45" s="718"/>
      <c r="CZ45" s="718"/>
      <c r="DA45" s="724"/>
      <c r="DB45" s="723"/>
      <c r="DC45" s="718"/>
      <c r="DD45" s="718"/>
      <c r="DE45" s="718"/>
      <c r="DF45" s="724"/>
      <c r="DG45" s="723"/>
      <c r="DH45" s="718"/>
      <c r="DI45" s="718"/>
      <c r="DJ45" s="718"/>
      <c r="DK45" s="724"/>
      <c r="DL45" s="723"/>
      <c r="DM45" s="718"/>
      <c r="DN45" s="718"/>
      <c r="DO45" s="718"/>
      <c r="DP45" s="724"/>
      <c r="DQ45" s="723"/>
      <c r="DR45" s="718"/>
      <c r="DS45" s="718"/>
      <c r="DT45" s="718"/>
      <c r="DU45" s="724"/>
      <c r="DV45" s="711"/>
      <c r="DW45" s="712"/>
      <c r="DX45" s="712"/>
      <c r="DY45" s="712"/>
      <c r="DZ45" s="725"/>
      <c r="EA45" s="52"/>
    </row>
    <row r="46" spans="1:131" ht="26.25" customHeight="1" x14ac:dyDescent="0.15">
      <c r="A46" s="56">
        <v>19</v>
      </c>
      <c r="B46" s="711"/>
      <c r="C46" s="712"/>
      <c r="D46" s="712"/>
      <c r="E46" s="712"/>
      <c r="F46" s="712"/>
      <c r="G46" s="712"/>
      <c r="H46" s="712"/>
      <c r="I46" s="712"/>
      <c r="J46" s="712"/>
      <c r="K46" s="712"/>
      <c r="L46" s="712"/>
      <c r="M46" s="712"/>
      <c r="N46" s="712"/>
      <c r="O46" s="712"/>
      <c r="P46" s="713"/>
      <c r="Q46" s="714"/>
      <c r="R46" s="715"/>
      <c r="S46" s="715"/>
      <c r="T46" s="715"/>
      <c r="U46" s="715"/>
      <c r="V46" s="715"/>
      <c r="W46" s="715"/>
      <c r="X46" s="715"/>
      <c r="Y46" s="715"/>
      <c r="Z46" s="715"/>
      <c r="AA46" s="715"/>
      <c r="AB46" s="715"/>
      <c r="AC46" s="715"/>
      <c r="AD46" s="715"/>
      <c r="AE46" s="716"/>
      <c r="AF46" s="717"/>
      <c r="AG46" s="718"/>
      <c r="AH46" s="718"/>
      <c r="AI46" s="718"/>
      <c r="AJ46" s="719"/>
      <c r="AK46" s="720"/>
      <c r="AL46" s="715"/>
      <c r="AM46" s="715"/>
      <c r="AN46" s="715"/>
      <c r="AO46" s="715"/>
      <c r="AP46" s="715"/>
      <c r="AQ46" s="715"/>
      <c r="AR46" s="715"/>
      <c r="AS46" s="715"/>
      <c r="AT46" s="715"/>
      <c r="AU46" s="715"/>
      <c r="AV46" s="715"/>
      <c r="AW46" s="715"/>
      <c r="AX46" s="715"/>
      <c r="AY46" s="715"/>
      <c r="AZ46" s="758"/>
      <c r="BA46" s="758"/>
      <c r="BB46" s="758"/>
      <c r="BC46" s="758"/>
      <c r="BD46" s="758"/>
      <c r="BE46" s="721"/>
      <c r="BF46" s="721"/>
      <c r="BG46" s="721"/>
      <c r="BH46" s="721"/>
      <c r="BI46" s="722"/>
      <c r="BJ46" s="60"/>
      <c r="BK46" s="60"/>
      <c r="BL46" s="60"/>
      <c r="BM46" s="60"/>
      <c r="BN46" s="60"/>
      <c r="BO46" s="59"/>
      <c r="BP46" s="59"/>
      <c r="BQ46" s="56">
        <v>40</v>
      </c>
      <c r="BR46" s="76"/>
      <c r="BS46" s="711"/>
      <c r="BT46" s="712"/>
      <c r="BU46" s="712"/>
      <c r="BV46" s="712"/>
      <c r="BW46" s="712"/>
      <c r="BX46" s="712"/>
      <c r="BY46" s="712"/>
      <c r="BZ46" s="712"/>
      <c r="CA46" s="712"/>
      <c r="CB46" s="712"/>
      <c r="CC46" s="712"/>
      <c r="CD46" s="712"/>
      <c r="CE46" s="712"/>
      <c r="CF46" s="712"/>
      <c r="CG46" s="713"/>
      <c r="CH46" s="723"/>
      <c r="CI46" s="718"/>
      <c r="CJ46" s="718"/>
      <c r="CK46" s="718"/>
      <c r="CL46" s="724"/>
      <c r="CM46" s="723"/>
      <c r="CN46" s="718"/>
      <c r="CO46" s="718"/>
      <c r="CP46" s="718"/>
      <c r="CQ46" s="724"/>
      <c r="CR46" s="723"/>
      <c r="CS46" s="718"/>
      <c r="CT46" s="718"/>
      <c r="CU46" s="718"/>
      <c r="CV46" s="724"/>
      <c r="CW46" s="723"/>
      <c r="CX46" s="718"/>
      <c r="CY46" s="718"/>
      <c r="CZ46" s="718"/>
      <c r="DA46" s="724"/>
      <c r="DB46" s="723"/>
      <c r="DC46" s="718"/>
      <c r="DD46" s="718"/>
      <c r="DE46" s="718"/>
      <c r="DF46" s="724"/>
      <c r="DG46" s="723"/>
      <c r="DH46" s="718"/>
      <c r="DI46" s="718"/>
      <c r="DJ46" s="718"/>
      <c r="DK46" s="724"/>
      <c r="DL46" s="723"/>
      <c r="DM46" s="718"/>
      <c r="DN46" s="718"/>
      <c r="DO46" s="718"/>
      <c r="DP46" s="724"/>
      <c r="DQ46" s="723"/>
      <c r="DR46" s="718"/>
      <c r="DS46" s="718"/>
      <c r="DT46" s="718"/>
      <c r="DU46" s="724"/>
      <c r="DV46" s="711"/>
      <c r="DW46" s="712"/>
      <c r="DX46" s="712"/>
      <c r="DY46" s="712"/>
      <c r="DZ46" s="725"/>
      <c r="EA46" s="52"/>
    </row>
    <row r="47" spans="1:131" ht="26.25" customHeight="1" x14ac:dyDescent="0.15">
      <c r="A47" s="56">
        <v>20</v>
      </c>
      <c r="B47" s="711"/>
      <c r="C47" s="712"/>
      <c r="D47" s="712"/>
      <c r="E47" s="712"/>
      <c r="F47" s="712"/>
      <c r="G47" s="712"/>
      <c r="H47" s="712"/>
      <c r="I47" s="712"/>
      <c r="J47" s="712"/>
      <c r="K47" s="712"/>
      <c r="L47" s="712"/>
      <c r="M47" s="712"/>
      <c r="N47" s="712"/>
      <c r="O47" s="712"/>
      <c r="P47" s="713"/>
      <c r="Q47" s="714"/>
      <c r="R47" s="715"/>
      <c r="S47" s="715"/>
      <c r="T47" s="715"/>
      <c r="U47" s="715"/>
      <c r="V47" s="715"/>
      <c r="W47" s="715"/>
      <c r="X47" s="715"/>
      <c r="Y47" s="715"/>
      <c r="Z47" s="715"/>
      <c r="AA47" s="715"/>
      <c r="AB47" s="715"/>
      <c r="AC47" s="715"/>
      <c r="AD47" s="715"/>
      <c r="AE47" s="716"/>
      <c r="AF47" s="717"/>
      <c r="AG47" s="718"/>
      <c r="AH47" s="718"/>
      <c r="AI47" s="718"/>
      <c r="AJ47" s="719"/>
      <c r="AK47" s="720"/>
      <c r="AL47" s="715"/>
      <c r="AM47" s="715"/>
      <c r="AN47" s="715"/>
      <c r="AO47" s="715"/>
      <c r="AP47" s="715"/>
      <c r="AQ47" s="715"/>
      <c r="AR47" s="715"/>
      <c r="AS47" s="715"/>
      <c r="AT47" s="715"/>
      <c r="AU47" s="715"/>
      <c r="AV47" s="715"/>
      <c r="AW47" s="715"/>
      <c r="AX47" s="715"/>
      <c r="AY47" s="715"/>
      <c r="AZ47" s="758"/>
      <c r="BA47" s="758"/>
      <c r="BB47" s="758"/>
      <c r="BC47" s="758"/>
      <c r="BD47" s="758"/>
      <c r="BE47" s="721"/>
      <c r="BF47" s="721"/>
      <c r="BG47" s="721"/>
      <c r="BH47" s="721"/>
      <c r="BI47" s="722"/>
      <c r="BJ47" s="60"/>
      <c r="BK47" s="60"/>
      <c r="BL47" s="60"/>
      <c r="BM47" s="60"/>
      <c r="BN47" s="60"/>
      <c r="BO47" s="59"/>
      <c r="BP47" s="59"/>
      <c r="BQ47" s="56">
        <v>41</v>
      </c>
      <c r="BR47" s="76"/>
      <c r="BS47" s="711"/>
      <c r="BT47" s="712"/>
      <c r="BU47" s="712"/>
      <c r="BV47" s="712"/>
      <c r="BW47" s="712"/>
      <c r="BX47" s="712"/>
      <c r="BY47" s="712"/>
      <c r="BZ47" s="712"/>
      <c r="CA47" s="712"/>
      <c r="CB47" s="712"/>
      <c r="CC47" s="712"/>
      <c r="CD47" s="712"/>
      <c r="CE47" s="712"/>
      <c r="CF47" s="712"/>
      <c r="CG47" s="713"/>
      <c r="CH47" s="723"/>
      <c r="CI47" s="718"/>
      <c r="CJ47" s="718"/>
      <c r="CK47" s="718"/>
      <c r="CL47" s="724"/>
      <c r="CM47" s="723"/>
      <c r="CN47" s="718"/>
      <c r="CO47" s="718"/>
      <c r="CP47" s="718"/>
      <c r="CQ47" s="724"/>
      <c r="CR47" s="723"/>
      <c r="CS47" s="718"/>
      <c r="CT47" s="718"/>
      <c r="CU47" s="718"/>
      <c r="CV47" s="724"/>
      <c r="CW47" s="723"/>
      <c r="CX47" s="718"/>
      <c r="CY47" s="718"/>
      <c r="CZ47" s="718"/>
      <c r="DA47" s="724"/>
      <c r="DB47" s="723"/>
      <c r="DC47" s="718"/>
      <c r="DD47" s="718"/>
      <c r="DE47" s="718"/>
      <c r="DF47" s="724"/>
      <c r="DG47" s="723"/>
      <c r="DH47" s="718"/>
      <c r="DI47" s="718"/>
      <c r="DJ47" s="718"/>
      <c r="DK47" s="724"/>
      <c r="DL47" s="723"/>
      <c r="DM47" s="718"/>
      <c r="DN47" s="718"/>
      <c r="DO47" s="718"/>
      <c r="DP47" s="724"/>
      <c r="DQ47" s="723"/>
      <c r="DR47" s="718"/>
      <c r="DS47" s="718"/>
      <c r="DT47" s="718"/>
      <c r="DU47" s="724"/>
      <c r="DV47" s="711"/>
      <c r="DW47" s="712"/>
      <c r="DX47" s="712"/>
      <c r="DY47" s="712"/>
      <c r="DZ47" s="725"/>
      <c r="EA47" s="52"/>
    </row>
    <row r="48" spans="1:131" ht="26.25" customHeight="1" x14ac:dyDescent="0.15">
      <c r="A48" s="56">
        <v>21</v>
      </c>
      <c r="B48" s="711"/>
      <c r="C48" s="712"/>
      <c r="D48" s="712"/>
      <c r="E48" s="712"/>
      <c r="F48" s="712"/>
      <c r="G48" s="712"/>
      <c r="H48" s="712"/>
      <c r="I48" s="712"/>
      <c r="J48" s="712"/>
      <c r="K48" s="712"/>
      <c r="L48" s="712"/>
      <c r="M48" s="712"/>
      <c r="N48" s="712"/>
      <c r="O48" s="712"/>
      <c r="P48" s="713"/>
      <c r="Q48" s="714"/>
      <c r="R48" s="715"/>
      <c r="S48" s="715"/>
      <c r="T48" s="715"/>
      <c r="U48" s="715"/>
      <c r="V48" s="715"/>
      <c r="W48" s="715"/>
      <c r="X48" s="715"/>
      <c r="Y48" s="715"/>
      <c r="Z48" s="715"/>
      <c r="AA48" s="715"/>
      <c r="AB48" s="715"/>
      <c r="AC48" s="715"/>
      <c r="AD48" s="715"/>
      <c r="AE48" s="716"/>
      <c r="AF48" s="717"/>
      <c r="AG48" s="718"/>
      <c r="AH48" s="718"/>
      <c r="AI48" s="718"/>
      <c r="AJ48" s="719"/>
      <c r="AK48" s="720"/>
      <c r="AL48" s="715"/>
      <c r="AM48" s="715"/>
      <c r="AN48" s="715"/>
      <c r="AO48" s="715"/>
      <c r="AP48" s="715"/>
      <c r="AQ48" s="715"/>
      <c r="AR48" s="715"/>
      <c r="AS48" s="715"/>
      <c r="AT48" s="715"/>
      <c r="AU48" s="715"/>
      <c r="AV48" s="715"/>
      <c r="AW48" s="715"/>
      <c r="AX48" s="715"/>
      <c r="AY48" s="715"/>
      <c r="AZ48" s="758"/>
      <c r="BA48" s="758"/>
      <c r="BB48" s="758"/>
      <c r="BC48" s="758"/>
      <c r="BD48" s="758"/>
      <c r="BE48" s="721"/>
      <c r="BF48" s="721"/>
      <c r="BG48" s="721"/>
      <c r="BH48" s="721"/>
      <c r="BI48" s="722"/>
      <c r="BJ48" s="60"/>
      <c r="BK48" s="60"/>
      <c r="BL48" s="60"/>
      <c r="BM48" s="60"/>
      <c r="BN48" s="60"/>
      <c r="BO48" s="59"/>
      <c r="BP48" s="59"/>
      <c r="BQ48" s="56">
        <v>42</v>
      </c>
      <c r="BR48" s="76"/>
      <c r="BS48" s="711"/>
      <c r="BT48" s="712"/>
      <c r="BU48" s="712"/>
      <c r="BV48" s="712"/>
      <c r="BW48" s="712"/>
      <c r="BX48" s="712"/>
      <c r="BY48" s="712"/>
      <c r="BZ48" s="712"/>
      <c r="CA48" s="712"/>
      <c r="CB48" s="712"/>
      <c r="CC48" s="712"/>
      <c r="CD48" s="712"/>
      <c r="CE48" s="712"/>
      <c r="CF48" s="712"/>
      <c r="CG48" s="713"/>
      <c r="CH48" s="723"/>
      <c r="CI48" s="718"/>
      <c r="CJ48" s="718"/>
      <c r="CK48" s="718"/>
      <c r="CL48" s="724"/>
      <c r="CM48" s="723"/>
      <c r="CN48" s="718"/>
      <c r="CO48" s="718"/>
      <c r="CP48" s="718"/>
      <c r="CQ48" s="724"/>
      <c r="CR48" s="723"/>
      <c r="CS48" s="718"/>
      <c r="CT48" s="718"/>
      <c r="CU48" s="718"/>
      <c r="CV48" s="724"/>
      <c r="CW48" s="723"/>
      <c r="CX48" s="718"/>
      <c r="CY48" s="718"/>
      <c r="CZ48" s="718"/>
      <c r="DA48" s="724"/>
      <c r="DB48" s="723"/>
      <c r="DC48" s="718"/>
      <c r="DD48" s="718"/>
      <c r="DE48" s="718"/>
      <c r="DF48" s="724"/>
      <c r="DG48" s="723"/>
      <c r="DH48" s="718"/>
      <c r="DI48" s="718"/>
      <c r="DJ48" s="718"/>
      <c r="DK48" s="724"/>
      <c r="DL48" s="723"/>
      <c r="DM48" s="718"/>
      <c r="DN48" s="718"/>
      <c r="DO48" s="718"/>
      <c r="DP48" s="724"/>
      <c r="DQ48" s="723"/>
      <c r="DR48" s="718"/>
      <c r="DS48" s="718"/>
      <c r="DT48" s="718"/>
      <c r="DU48" s="724"/>
      <c r="DV48" s="711"/>
      <c r="DW48" s="712"/>
      <c r="DX48" s="712"/>
      <c r="DY48" s="712"/>
      <c r="DZ48" s="725"/>
      <c r="EA48" s="52"/>
    </row>
    <row r="49" spans="1:131" ht="26.25" customHeight="1" x14ac:dyDescent="0.15">
      <c r="A49" s="56">
        <v>22</v>
      </c>
      <c r="B49" s="711"/>
      <c r="C49" s="712"/>
      <c r="D49" s="712"/>
      <c r="E49" s="712"/>
      <c r="F49" s="712"/>
      <c r="G49" s="712"/>
      <c r="H49" s="712"/>
      <c r="I49" s="712"/>
      <c r="J49" s="712"/>
      <c r="K49" s="712"/>
      <c r="L49" s="712"/>
      <c r="M49" s="712"/>
      <c r="N49" s="712"/>
      <c r="O49" s="712"/>
      <c r="P49" s="713"/>
      <c r="Q49" s="714"/>
      <c r="R49" s="715"/>
      <c r="S49" s="715"/>
      <c r="T49" s="715"/>
      <c r="U49" s="715"/>
      <c r="V49" s="715"/>
      <c r="W49" s="715"/>
      <c r="X49" s="715"/>
      <c r="Y49" s="715"/>
      <c r="Z49" s="715"/>
      <c r="AA49" s="715"/>
      <c r="AB49" s="715"/>
      <c r="AC49" s="715"/>
      <c r="AD49" s="715"/>
      <c r="AE49" s="716"/>
      <c r="AF49" s="717"/>
      <c r="AG49" s="718"/>
      <c r="AH49" s="718"/>
      <c r="AI49" s="718"/>
      <c r="AJ49" s="719"/>
      <c r="AK49" s="720"/>
      <c r="AL49" s="715"/>
      <c r="AM49" s="715"/>
      <c r="AN49" s="715"/>
      <c r="AO49" s="715"/>
      <c r="AP49" s="715"/>
      <c r="AQ49" s="715"/>
      <c r="AR49" s="715"/>
      <c r="AS49" s="715"/>
      <c r="AT49" s="715"/>
      <c r="AU49" s="715"/>
      <c r="AV49" s="715"/>
      <c r="AW49" s="715"/>
      <c r="AX49" s="715"/>
      <c r="AY49" s="715"/>
      <c r="AZ49" s="758"/>
      <c r="BA49" s="758"/>
      <c r="BB49" s="758"/>
      <c r="BC49" s="758"/>
      <c r="BD49" s="758"/>
      <c r="BE49" s="721"/>
      <c r="BF49" s="721"/>
      <c r="BG49" s="721"/>
      <c r="BH49" s="721"/>
      <c r="BI49" s="722"/>
      <c r="BJ49" s="60"/>
      <c r="BK49" s="60"/>
      <c r="BL49" s="60"/>
      <c r="BM49" s="60"/>
      <c r="BN49" s="60"/>
      <c r="BO49" s="59"/>
      <c r="BP49" s="59"/>
      <c r="BQ49" s="56">
        <v>43</v>
      </c>
      <c r="BR49" s="76"/>
      <c r="BS49" s="711"/>
      <c r="BT49" s="712"/>
      <c r="BU49" s="712"/>
      <c r="BV49" s="712"/>
      <c r="BW49" s="712"/>
      <c r="BX49" s="712"/>
      <c r="BY49" s="712"/>
      <c r="BZ49" s="712"/>
      <c r="CA49" s="712"/>
      <c r="CB49" s="712"/>
      <c r="CC49" s="712"/>
      <c r="CD49" s="712"/>
      <c r="CE49" s="712"/>
      <c r="CF49" s="712"/>
      <c r="CG49" s="713"/>
      <c r="CH49" s="723"/>
      <c r="CI49" s="718"/>
      <c r="CJ49" s="718"/>
      <c r="CK49" s="718"/>
      <c r="CL49" s="724"/>
      <c r="CM49" s="723"/>
      <c r="CN49" s="718"/>
      <c r="CO49" s="718"/>
      <c r="CP49" s="718"/>
      <c r="CQ49" s="724"/>
      <c r="CR49" s="723"/>
      <c r="CS49" s="718"/>
      <c r="CT49" s="718"/>
      <c r="CU49" s="718"/>
      <c r="CV49" s="724"/>
      <c r="CW49" s="723"/>
      <c r="CX49" s="718"/>
      <c r="CY49" s="718"/>
      <c r="CZ49" s="718"/>
      <c r="DA49" s="724"/>
      <c r="DB49" s="723"/>
      <c r="DC49" s="718"/>
      <c r="DD49" s="718"/>
      <c r="DE49" s="718"/>
      <c r="DF49" s="724"/>
      <c r="DG49" s="723"/>
      <c r="DH49" s="718"/>
      <c r="DI49" s="718"/>
      <c r="DJ49" s="718"/>
      <c r="DK49" s="724"/>
      <c r="DL49" s="723"/>
      <c r="DM49" s="718"/>
      <c r="DN49" s="718"/>
      <c r="DO49" s="718"/>
      <c r="DP49" s="724"/>
      <c r="DQ49" s="723"/>
      <c r="DR49" s="718"/>
      <c r="DS49" s="718"/>
      <c r="DT49" s="718"/>
      <c r="DU49" s="724"/>
      <c r="DV49" s="711"/>
      <c r="DW49" s="712"/>
      <c r="DX49" s="712"/>
      <c r="DY49" s="712"/>
      <c r="DZ49" s="725"/>
      <c r="EA49" s="52"/>
    </row>
    <row r="50" spans="1:131" ht="26.25" customHeight="1" x14ac:dyDescent="0.15">
      <c r="A50" s="56">
        <v>23</v>
      </c>
      <c r="B50" s="711"/>
      <c r="C50" s="712"/>
      <c r="D50" s="712"/>
      <c r="E50" s="712"/>
      <c r="F50" s="712"/>
      <c r="G50" s="712"/>
      <c r="H50" s="712"/>
      <c r="I50" s="712"/>
      <c r="J50" s="712"/>
      <c r="K50" s="712"/>
      <c r="L50" s="712"/>
      <c r="M50" s="712"/>
      <c r="N50" s="712"/>
      <c r="O50" s="712"/>
      <c r="P50" s="713"/>
      <c r="Q50" s="759"/>
      <c r="R50" s="760"/>
      <c r="S50" s="760"/>
      <c r="T50" s="760"/>
      <c r="U50" s="760"/>
      <c r="V50" s="760"/>
      <c r="W50" s="760"/>
      <c r="X50" s="760"/>
      <c r="Y50" s="760"/>
      <c r="Z50" s="760"/>
      <c r="AA50" s="760"/>
      <c r="AB50" s="760"/>
      <c r="AC50" s="760"/>
      <c r="AD50" s="760"/>
      <c r="AE50" s="761"/>
      <c r="AF50" s="717"/>
      <c r="AG50" s="718"/>
      <c r="AH50" s="718"/>
      <c r="AI50" s="718"/>
      <c r="AJ50" s="719"/>
      <c r="AK50" s="762"/>
      <c r="AL50" s="760"/>
      <c r="AM50" s="760"/>
      <c r="AN50" s="760"/>
      <c r="AO50" s="760"/>
      <c r="AP50" s="760"/>
      <c r="AQ50" s="760"/>
      <c r="AR50" s="760"/>
      <c r="AS50" s="760"/>
      <c r="AT50" s="760"/>
      <c r="AU50" s="760"/>
      <c r="AV50" s="760"/>
      <c r="AW50" s="760"/>
      <c r="AX50" s="760"/>
      <c r="AY50" s="760"/>
      <c r="AZ50" s="763"/>
      <c r="BA50" s="763"/>
      <c r="BB50" s="763"/>
      <c r="BC50" s="763"/>
      <c r="BD50" s="763"/>
      <c r="BE50" s="721"/>
      <c r="BF50" s="721"/>
      <c r="BG50" s="721"/>
      <c r="BH50" s="721"/>
      <c r="BI50" s="722"/>
      <c r="BJ50" s="60"/>
      <c r="BK50" s="60"/>
      <c r="BL50" s="60"/>
      <c r="BM50" s="60"/>
      <c r="BN50" s="60"/>
      <c r="BO50" s="59"/>
      <c r="BP50" s="59"/>
      <c r="BQ50" s="56">
        <v>44</v>
      </c>
      <c r="BR50" s="76"/>
      <c r="BS50" s="711"/>
      <c r="BT50" s="712"/>
      <c r="BU50" s="712"/>
      <c r="BV50" s="712"/>
      <c r="BW50" s="712"/>
      <c r="BX50" s="712"/>
      <c r="BY50" s="712"/>
      <c r="BZ50" s="712"/>
      <c r="CA50" s="712"/>
      <c r="CB50" s="712"/>
      <c r="CC50" s="712"/>
      <c r="CD50" s="712"/>
      <c r="CE50" s="712"/>
      <c r="CF50" s="712"/>
      <c r="CG50" s="713"/>
      <c r="CH50" s="723"/>
      <c r="CI50" s="718"/>
      <c r="CJ50" s="718"/>
      <c r="CK50" s="718"/>
      <c r="CL50" s="724"/>
      <c r="CM50" s="723"/>
      <c r="CN50" s="718"/>
      <c r="CO50" s="718"/>
      <c r="CP50" s="718"/>
      <c r="CQ50" s="724"/>
      <c r="CR50" s="723"/>
      <c r="CS50" s="718"/>
      <c r="CT50" s="718"/>
      <c r="CU50" s="718"/>
      <c r="CV50" s="724"/>
      <c r="CW50" s="723"/>
      <c r="CX50" s="718"/>
      <c r="CY50" s="718"/>
      <c r="CZ50" s="718"/>
      <c r="DA50" s="724"/>
      <c r="DB50" s="723"/>
      <c r="DC50" s="718"/>
      <c r="DD50" s="718"/>
      <c r="DE50" s="718"/>
      <c r="DF50" s="724"/>
      <c r="DG50" s="723"/>
      <c r="DH50" s="718"/>
      <c r="DI50" s="718"/>
      <c r="DJ50" s="718"/>
      <c r="DK50" s="724"/>
      <c r="DL50" s="723"/>
      <c r="DM50" s="718"/>
      <c r="DN50" s="718"/>
      <c r="DO50" s="718"/>
      <c r="DP50" s="724"/>
      <c r="DQ50" s="723"/>
      <c r="DR50" s="718"/>
      <c r="DS50" s="718"/>
      <c r="DT50" s="718"/>
      <c r="DU50" s="724"/>
      <c r="DV50" s="711"/>
      <c r="DW50" s="712"/>
      <c r="DX50" s="712"/>
      <c r="DY50" s="712"/>
      <c r="DZ50" s="725"/>
      <c r="EA50" s="52"/>
    </row>
    <row r="51" spans="1:131" ht="26.25" customHeight="1" x14ac:dyDescent="0.15">
      <c r="A51" s="56">
        <v>24</v>
      </c>
      <c r="B51" s="711"/>
      <c r="C51" s="712"/>
      <c r="D51" s="712"/>
      <c r="E51" s="712"/>
      <c r="F51" s="712"/>
      <c r="G51" s="712"/>
      <c r="H51" s="712"/>
      <c r="I51" s="712"/>
      <c r="J51" s="712"/>
      <c r="K51" s="712"/>
      <c r="L51" s="712"/>
      <c r="M51" s="712"/>
      <c r="N51" s="712"/>
      <c r="O51" s="712"/>
      <c r="P51" s="713"/>
      <c r="Q51" s="759"/>
      <c r="R51" s="760"/>
      <c r="S51" s="760"/>
      <c r="T51" s="760"/>
      <c r="U51" s="760"/>
      <c r="V51" s="760"/>
      <c r="W51" s="760"/>
      <c r="X51" s="760"/>
      <c r="Y51" s="760"/>
      <c r="Z51" s="760"/>
      <c r="AA51" s="760"/>
      <c r="AB51" s="760"/>
      <c r="AC51" s="760"/>
      <c r="AD51" s="760"/>
      <c r="AE51" s="761"/>
      <c r="AF51" s="717"/>
      <c r="AG51" s="718"/>
      <c r="AH51" s="718"/>
      <c r="AI51" s="718"/>
      <c r="AJ51" s="719"/>
      <c r="AK51" s="762"/>
      <c r="AL51" s="760"/>
      <c r="AM51" s="760"/>
      <c r="AN51" s="760"/>
      <c r="AO51" s="760"/>
      <c r="AP51" s="760"/>
      <c r="AQ51" s="760"/>
      <c r="AR51" s="760"/>
      <c r="AS51" s="760"/>
      <c r="AT51" s="760"/>
      <c r="AU51" s="760"/>
      <c r="AV51" s="760"/>
      <c r="AW51" s="760"/>
      <c r="AX51" s="760"/>
      <c r="AY51" s="760"/>
      <c r="AZ51" s="763"/>
      <c r="BA51" s="763"/>
      <c r="BB51" s="763"/>
      <c r="BC51" s="763"/>
      <c r="BD51" s="763"/>
      <c r="BE51" s="721"/>
      <c r="BF51" s="721"/>
      <c r="BG51" s="721"/>
      <c r="BH51" s="721"/>
      <c r="BI51" s="722"/>
      <c r="BJ51" s="60"/>
      <c r="BK51" s="60"/>
      <c r="BL51" s="60"/>
      <c r="BM51" s="60"/>
      <c r="BN51" s="60"/>
      <c r="BO51" s="59"/>
      <c r="BP51" s="59"/>
      <c r="BQ51" s="56">
        <v>45</v>
      </c>
      <c r="BR51" s="76"/>
      <c r="BS51" s="711"/>
      <c r="BT51" s="712"/>
      <c r="BU51" s="712"/>
      <c r="BV51" s="712"/>
      <c r="BW51" s="712"/>
      <c r="BX51" s="712"/>
      <c r="BY51" s="712"/>
      <c r="BZ51" s="712"/>
      <c r="CA51" s="712"/>
      <c r="CB51" s="712"/>
      <c r="CC51" s="712"/>
      <c r="CD51" s="712"/>
      <c r="CE51" s="712"/>
      <c r="CF51" s="712"/>
      <c r="CG51" s="713"/>
      <c r="CH51" s="723"/>
      <c r="CI51" s="718"/>
      <c r="CJ51" s="718"/>
      <c r="CK51" s="718"/>
      <c r="CL51" s="724"/>
      <c r="CM51" s="723"/>
      <c r="CN51" s="718"/>
      <c r="CO51" s="718"/>
      <c r="CP51" s="718"/>
      <c r="CQ51" s="724"/>
      <c r="CR51" s="723"/>
      <c r="CS51" s="718"/>
      <c r="CT51" s="718"/>
      <c r="CU51" s="718"/>
      <c r="CV51" s="724"/>
      <c r="CW51" s="723"/>
      <c r="CX51" s="718"/>
      <c r="CY51" s="718"/>
      <c r="CZ51" s="718"/>
      <c r="DA51" s="724"/>
      <c r="DB51" s="723"/>
      <c r="DC51" s="718"/>
      <c r="DD51" s="718"/>
      <c r="DE51" s="718"/>
      <c r="DF51" s="724"/>
      <c r="DG51" s="723"/>
      <c r="DH51" s="718"/>
      <c r="DI51" s="718"/>
      <c r="DJ51" s="718"/>
      <c r="DK51" s="724"/>
      <c r="DL51" s="723"/>
      <c r="DM51" s="718"/>
      <c r="DN51" s="718"/>
      <c r="DO51" s="718"/>
      <c r="DP51" s="724"/>
      <c r="DQ51" s="723"/>
      <c r="DR51" s="718"/>
      <c r="DS51" s="718"/>
      <c r="DT51" s="718"/>
      <c r="DU51" s="724"/>
      <c r="DV51" s="711"/>
      <c r="DW51" s="712"/>
      <c r="DX51" s="712"/>
      <c r="DY51" s="712"/>
      <c r="DZ51" s="725"/>
      <c r="EA51" s="52"/>
    </row>
    <row r="52" spans="1:131" ht="26.25" customHeight="1" x14ac:dyDescent="0.15">
      <c r="A52" s="56">
        <v>25</v>
      </c>
      <c r="B52" s="711"/>
      <c r="C52" s="712"/>
      <c r="D52" s="712"/>
      <c r="E52" s="712"/>
      <c r="F52" s="712"/>
      <c r="G52" s="712"/>
      <c r="H52" s="712"/>
      <c r="I52" s="712"/>
      <c r="J52" s="712"/>
      <c r="K52" s="712"/>
      <c r="L52" s="712"/>
      <c r="M52" s="712"/>
      <c r="N52" s="712"/>
      <c r="O52" s="712"/>
      <c r="P52" s="713"/>
      <c r="Q52" s="759"/>
      <c r="R52" s="760"/>
      <c r="S52" s="760"/>
      <c r="T52" s="760"/>
      <c r="U52" s="760"/>
      <c r="V52" s="760"/>
      <c r="W52" s="760"/>
      <c r="X52" s="760"/>
      <c r="Y52" s="760"/>
      <c r="Z52" s="760"/>
      <c r="AA52" s="760"/>
      <c r="AB52" s="760"/>
      <c r="AC52" s="760"/>
      <c r="AD52" s="760"/>
      <c r="AE52" s="761"/>
      <c r="AF52" s="717"/>
      <c r="AG52" s="718"/>
      <c r="AH52" s="718"/>
      <c r="AI52" s="718"/>
      <c r="AJ52" s="719"/>
      <c r="AK52" s="762"/>
      <c r="AL52" s="760"/>
      <c r="AM52" s="760"/>
      <c r="AN52" s="760"/>
      <c r="AO52" s="760"/>
      <c r="AP52" s="760"/>
      <c r="AQ52" s="760"/>
      <c r="AR52" s="760"/>
      <c r="AS52" s="760"/>
      <c r="AT52" s="760"/>
      <c r="AU52" s="760"/>
      <c r="AV52" s="760"/>
      <c r="AW52" s="760"/>
      <c r="AX52" s="760"/>
      <c r="AY52" s="760"/>
      <c r="AZ52" s="763"/>
      <c r="BA52" s="763"/>
      <c r="BB52" s="763"/>
      <c r="BC52" s="763"/>
      <c r="BD52" s="763"/>
      <c r="BE52" s="721"/>
      <c r="BF52" s="721"/>
      <c r="BG52" s="721"/>
      <c r="BH52" s="721"/>
      <c r="BI52" s="722"/>
      <c r="BJ52" s="60"/>
      <c r="BK52" s="60"/>
      <c r="BL52" s="60"/>
      <c r="BM52" s="60"/>
      <c r="BN52" s="60"/>
      <c r="BO52" s="59"/>
      <c r="BP52" s="59"/>
      <c r="BQ52" s="56">
        <v>46</v>
      </c>
      <c r="BR52" s="76"/>
      <c r="BS52" s="711"/>
      <c r="BT52" s="712"/>
      <c r="BU52" s="712"/>
      <c r="BV52" s="712"/>
      <c r="BW52" s="712"/>
      <c r="BX52" s="712"/>
      <c r="BY52" s="712"/>
      <c r="BZ52" s="712"/>
      <c r="CA52" s="712"/>
      <c r="CB52" s="712"/>
      <c r="CC52" s="712"/>
      <c r="CD52" s="712"/>
      <c r="CE52" s="712"/>
      <c r="CF52" s="712"/>
      <c r="CG52" s="713"/>
      <c r="CH52" s="723"/>
      <c r="CI52" s="718"/>
      <c r="CJ52" s="718"/>
      <c r="CK52" s="718"/>
      <c r="CL52" s="724"/>
      <c r="CM52" s="723"/>
      <c r="CN52" s="718"/>
      <c r="CO52" s="718"/>
      <c r="CP52" s="718"/>
      <c r="CQ52" s="724"/>
      <c r="CR52" s="723"/>
      <c r="CS52" s="718"/>
      <c r="CT52" s="718"/>
      <c r="CU52" s="718"/>
      <c r="CV52" s="724"/>
      <c r="CW52" s="723"/>
      <c r="CX52" s="718"/>
      <c r="CY52" s="718"/>
      <c r="CZ52" s="718"/>
      <c r="DA52" s="724"/>
      <c r="DB52" s="723"/>
      <c r="DC52" s="718"/>
      <c r="DD52" s="718"/>
      <c r="DE52" s="718"/>
      <c r="DF52" s="724"/>
      <c r="DG52" s="723"/>
      <c r="DH52" s="718"/>
      <c r="DI52" s="718"/>
      <c r="DJ52" s="718"/>
      <c r="DK52" s="724"/>
      <c r="DL52" s="723"/>
      <c r="DM52" s="718"/>
      <c r="DN52" s="718"/>
      <c r="DO52" s="718"/>
      <c r="DP52" s="724"/>
      <c r="DQ52" s="723"/>
      <c r="DR52" s="718"/>
      <c r="DS52" s="718"/>
      <c r="DT52" s="718"/>
      <c r="DU52" s="724"/>
      <c r="DV52" s="711"/>
      <c r="DW52" s="712"/>
      <c r="DX52" s="712"/>
      <c r="DY52" s="712"/>
      <c r="DZ52" s="725"/>
      <c r="EA52" s="52"/>
    </row>
    <row r="53" spans="1:131" ht="26.25" customHeight="1" x14ac:dyDescent="0.15">
      <c r="A53" s="56">
        <v>26</v>
      </c>
      <c r="B53" s="711"/>
      <c r="C53" s="712"/>
      <c r="D53" s="712"/>
      <c r="E53" s="712"/>
      <c r="F53" s="712"/>
      <c r="G53" s="712"/>
      <c r="H53" s="712"/>
      <c r="I53" s="712"/>
      <c r="J53" s="712"/>
      <c r="K53" s="712"/>
      <c r="L53" s="712"/>
      <c r="M53" s="712"/>
      <c r="N53" s="712"/>
      <c r="O53" s="712"/>
      <c r="P53" s="713"/>
      <c r="Q53" s="759"/>
      <c r="R53" s="760"/>
      <c r="S53" s="760"/>
      <c r="T53" s="760"/>
      <c r="U53" s="760"/>
      <c r="V53" s="760"/>
      <c r="W53" s="760"/>
      <c r="X53" s="760"/>
      <c r="Y53" s="760"/>
      <c r="Z53" s="760"/>
      <c r="AA53" s="760"/>
      <c r="AB53" s="760"/>
      <c r="AC53" s="760"/>
      <c r="AD53" s="760"/>
      <c r="AE53" s="761"/>
      <c r="AF53" s="717"/>
      <c r="AG53" s="718"/>
      <c r="AH53" s="718"/>
      <c r="AI53" s="718"/>
      <c r="AJ53" s="719"/>
      <c r="AK53" s="762"/>
      <c r="AL53" s="760"/>
      <c r="AM53" s="760"/>
      <c r="AN53" s="760"/>
      <c r="AO53" s="760"/>
      <c r="AP53" s="760"/>
      <c r="AQ53" s="760"/>
      <c r="AR53" s="760"/>
      <c r="AS53" s="760"/>
      <c r="AT53" s="760"/>
      <c r="AU53" s="760"/>
      <c r="AV53" s="760"/>
      <c r="AW53" s="760"/>
      <c r="AX53" s="760"/>
      <c r="AY53" s="760"/>
      <c r="AZ53" s="763"/>
      <c r="BA53" s="763"/>
      <c r="BB53" s="763"/>
      <c r="BC53" s="763"/>
      <c r="BD53" s="763"/>
      <c r="BE53" s="721"/>
      <c r="BF53" s="721"/>
      <c r="BG53" s="721"/>
      <c r="BH53" s="721"/>
      <c r="BI53" s="722"/>
      <c r="BJ53" s="60"/>
      <c r="BK53" s="60"/>
      <c r="BL53" s="60"/>
      <c r="BM53" s="60"/>
      <c r="BN53" s="60"/>
      <c r="BO53" s="59"/>
      <c r="BP53" s="59"/>
      <c r="BQ53" s="56">
        <v>47</v>
      </c>
      <c r="BR53" s="76"/>
      <c r="BS53" s="711"/>
      <c r="BT53" s="712"/>
      <c r="BU53" s="712"/>
      <c r="BV53" s="712"/>
      <c r="BW53" s="712"/>
      <c r="BX53" s="712"/>
      <c r="BY53" s="712"/>
      <c r="BZ53" s="712"/>
      <c r="CA53" s="712"/>
      <c r="CB53" s="712"/>
      <c r="CC53" s="712"/>
      <c r="CD53" s="712"/>
      <c r="CE53" s="712"/>
      <c r="CF53" s="712"/>
      <c r="CG53" s="713"/>
      <c r="CH53" s="723"/>
      <c r="CI53" s="718"/>
      <c r="CJ53" s="718"/>
      <c r="CK53" s="718"/>
      <c r="CL53" s="724"/>
      <c r="CM53" s="723"/>
      <c r="CN53" s="718"/>
      <c r="CO53" s="718"/>
      <c r="CP53" s="718"/>
      <c r="CQ53" s="724"/>
      <c r="CR53" s="723"/>
      <c r="CS53" s="718"/>
      <c r="CT53" s="718"/>
      <c r="CU53" s="718"/>
      <c r="CV53" s="724"/>
      <c r="CW53" s="723"/>
      <c r="CX53" s="718"/>
      <c r="CY53" s="718"/>
      <c r="CZ53" s="718"/>
      <c r="DA53" s="724"/>
      <c r="DB53" s="723"/>
      <c r="DC53" s="718"/>
      <c r="DD53" s="718"/>
      <c r="DE53" s="718"/>
      <c r="DF53" s="724"/>
      <c r="DG53" s="723"/>
      <c r="DH53" s="718"/>
      <c r="DI53" s="718"/>
      <c r="DJ53" s="718"/>
      <c r="DK53" s="724"/>
      <c r="DL53" s="723"/>
      <c r="DM53" s="718"/>
      <c r="DN53" s="718"/>
      <c r="DO53" s="718"/>
      <c r="DP53" s="724"/>
      <c r="DQ53" s="723"/>
      <c r="DR53" s="718"/>
      <c r="DS53" s="718"/>
      <c r="DT53" s="718"/>
      <c r="DU53" s="724"/>
      <c r="DV53" s="711"/>
      <c r="DW53" s="712"/>
      <c r="DX53" s="712"/>
      <c r="DY53" s="712"/>
      <c r="DZ53" s="725"/>
      <c r="EA53" s="52"/>
    </row>
    <row r="54" spans="1:131" ht="26.25" customHeight="1" x14ac:dyDescent="0.15">
      <c r="A54" s="56">
        <v>27</v>
      </c>
      <c r="B54" s="711"/>
      <c r="C54" s="712"/>
      <c r="D54" s="712"/>
      <c r="E54" s="712"/>
      <c r="F54" s="712"/>
      <c r="G54" s="712"/>
      <c r="H54" s="712"/>
      <c r="I54" s="712"/>
      <c r="J54" s="712"/>
      <c r="K54" s="712"/>
      <c r="L54" s="712"/>
      <c r="M54" s="712"/>
      <c r="N54" s="712"/>
      <c r="O54" s="712"/>
      <c r="P54" s="713"/>
      <c r="Q54" s="759"/>
      <c r="R54" s="760"/>
      <c r="S54" s="760"/>
      <c r="T54" s="760"/>
      <c r="U54" s="760"/>
      <c r="V54" s="760"/>
      <c r="W54" s="760"/>
      <c r="X54" s="760"/>
      <c r="Y54" s="760"/>
      <c r="Z54" s="760"/>
      <c r="AA54" s="760"/>
      <c r="AB54" s="760"/>
      <c r="AC54" s="760"/>
      <c r="AD54" s="760"/>
      <c r="AE54" s="761"/>
      <c r="AF54" s="717"/>
      <c r="AG54" s="718"/>
      <c r="AH54" s="718"/>
      <c r="AI54" s="718"/>
      <c r="AJ54" s="719"/>
      <c r="AK54" s="762"/>
      <c r="AL54" s="760"/>
      <c r="AM54" s="760"/>
      <c r="AN54" s="760"/>
      <c r="AO54" s="760"/>
      <c r="AP54" s="760"/>
      <c r="AQ54" s="760"/>
      <c r="AR54" s="760"/>
      <c r="AS54" s="760"/>
      <c r="AT54" s="760"/>
      <c r="AU54" s="760"/>
      <c r="AV54" s="760"/>
      <c r="AW54" s="760"/>
      <c r="AX54" s="760"/>
      <c r="AY54" s="760"/>
      <c r="AZ54" s="763"/>
      <c r="BA54" s="763"/>
      <c r="BB54" s="763"/>
      <c r="BC54" s="763"/>
      <c r="BD54" s="763"/>
      <c r="BE54" s="721"/>
      <c r="BF54" s="721"/>
      <c r="BG54" s="721"/>
      <c r="BH54" s="721"/>
      <c r="BI54" s="722"/>
      <c r="BJ54" s="60"/>
      <c r="BK54" s="60"/>
      <c r="BL54" s="60"/>
      <c r="BM54" s="60"/>
      <c r="BN54" s="60"/>
      <c r="BO54" s="59"/>
      <c r="BP54" s="59"/>
      <c r="BQ54" s="56">
        <v>48</v>
      </c>
      <c r="BR54" s="76"/>
      <c r="BS54" s="711"/>
      <c r="BT54" s="712"/>
      <c r="BU54" s="712"/>
      <c r="BV54" s="712"/>
      <c r="BW54" s="712"/>
      <c r="BX54" s="712"/>
      <c r="BY54" s="712"/>
      <c r="BZ54" s="712"/>
      <c r="CA54" s="712"/>
      <c r="CB54" s="712"/>
      <c r="CC54" s="712"/>
      <c r="CD54" s="712"/>
      <c r="CE54" s="712"/>
      <c r="CF54" s="712"/>
      <c r="CG54" s="713"/>
      <c r="CH54" s="723"/>
      <c r="CI54" s="718"/>
      <c r="CJ54" s="718"/>
      <c r="CK54" s="718"/>
      <c r="CL54" s="724"/>
      <c r="CM54" s="723"/>
      <c r="CN54" s="718"/>
      <c r="CO54" s="718"/>
      <c r="CP54" s="718"/>
      <c r="CQ54" s="724"/>
      <c r="CR54" s="723"/>
      <c r="CS54" s="718"/>
      <c r="CT54" s="718"/>
      <c r="CU54" s="718"/>
      <c r="CV54" s="724"/>
      <c r="CW54" s="723"/>
      <c r="CX54" s="718"/>
      <c r="CY54" s="718"/>
      <c r="CZ54" s="718"/>
      <c r="DA54" s="724"/>
      <c r="DB54" s="723"/>
      <c r="DC54" s="718"/>
      <c r="DD54" s="718"/>
      <c r="DE54" s="718"/>
      <c r="DF54" s="724"/>
      <c r="DG54" s="723"/>
      <c r="DH54" s="718"/>
      <c r="DI54" s="718"/>
      <c r="DJ54" s="718"/>
      <c r="DK54" s="724"/>
      <c r="DL54" s="723"/>
      <c r="DM54" s="718"/>
      <c r="DN54" s="718"/>
      <c r="DO54" s="718"/>
      <c r="DP54" s="724"/>
      <c r="DQ54" s="723"/>
      <c r="DR54" s="718"/>
      <c r="DS54" s="718"/>
      <c r="DT54" s="718"/>
      <c r="DU54" s="724"/>
      <c r="DV54" s="711"/>
      <c r="DW54" s="712"/>
      <c r="DX54" s="712"/>
      <c r="DY54" s="712"/>
      <c r="DZ54" s="725"/>
      <c r="EA54" s="52"/>
    </row>
    <row r="55" spans="1:131" ht="26.25" customHeight="1" x14ac:dyDescent="0.15">
      <c r="A55" s="56">
        <v>28</v>
      </c>
      <c r="B55" s="711"/>
      <c r="C55" s="712"/>
      <c r="D55" s="712"/>
      <c r="E55" s="712"/>
      <c r="F55" s="712"/>
      <c r="G55" s="712"/>
      <c r="H55" s="712"/>
      <c r="I55" s="712"/>
      <c r="J55" s="712"/>
      <c r="K55" s="712"/>
      <c r="L55" s="712"/>
      <c r="M55" s="712"/>
      <c r="N55" s="712"/>
      <c r="O55" s="712"/>
      <c r="P55" s="713"/>
      <c r="Q55" s="759"/>
      <c r="R55" s="760"/>
      <c r="S55" s="760"/>
      <c r="T55" s="760"/>
      <c r="U55" s="760"/>
      <c r="V55" s="760"/>
      <c r="W55" s="760"/>
      <c r="X55" s="760"/>
      <c r="Y55" s="760"/>
      <c r="Z55" s="760"/>
      <c r="AA55" s="760"/>
      <c r="AB55" s="760"/>
      <c r="AC55" s="760"/>
      <c r="AD55" s="760"/>
      <c r="AE55" s="761"/>
      <c r="AF55" s="717"/>
      <c r="AG55" s="718"/>
      <c r="AH55" s="718"/>
      <c r="AI55" s="718"/>
      <c r="AJ55" s="719"/>
      <c r="AK55" s="762"/>
      <c r="AL55" s="760"/>
      <c r="AM55" s="760"/>
      <c r="AN55" s="760"/>
      <c r="AO55" s="760"/>
      <c r="AP55" s="760"/>
      <c r="AQ55" s="760"/>
      <c r="AR55" s="760"/>
      <c r="AS55" s="760"/>
      <c r="AT55" s="760"/>
      <c r="AU55" s="760"/>
      <c r="AV55" s="760"/>
      <c r="AW55" s="760"/>
      <c r="AX55" s="760"/>
      <c r="AY55" s="760"/>
      <c r="AZ55" s="763"/>
      <c r="BA55" s="763"/>
      <c r="BB55" s="763"/>
      <c r="BC55" s="763"/>
      <c r="BD55" s="763"/>
      <c r="BE55" s="721"/>
      <c r="BF55" s="721"/>
      <c r="BG55" s="721"/>
      <c r="BH55" s="721"/>
      <c r="BI55" s="722"/>
      <c r="BJ55" s="60"/>
      <c r="BK55" s="60"/>
      <c r="BL55" s="60"/>
      <c r="BM55" s="60"/>
      <c r="BN55" s="60"/>
      <c r="BO55" s="59"/>
      <c r="BP55" s="59"/>
      <c r="BQ55" s="56">
        <v>49</v>
      </c>
      <c r="BR55" s="76"/>
      <c r="BS55" s="711"/>
      <c r="BT55" s="712"/>
      <c r="BU55" s="712"/>
      <c r="BV55" s="712"/>
      <c r="BW55" s="712"/>
      <c r="BX55" s="712"/>
      <c r="BY55" s="712"/>
      <c r="BZ55" s="712"/>
      <c r="CA55" s="712"/>
      <c r="CB55" s="712"/>
      <c r="CC55" s="712"/>
      <c r="CD55" s="712"/>
      <c r="CE55" s="712"/>
      <c r="CF55" s="712"/>
      <c r="CG55" s="713"/>
      <c r="CH55" s="723"/>
      <c r="CI55" s="718"/>
      <c r="CJ55" s="718"/>
      <c r="CK55" s="718"/>
      <c r="CL55" s="724"/>
      <c r="CM55" s="723"/>
      <c r="CN55" s="718"/>
      <c r="CO55" s="718"/>
      <c r="CP55" s="718"/>
      <c r="CQ55" s="724"/>
      <c r="CR55" s="723"/>
      <c r="CS55" s="718"/>
      <c r="CT55" s="718"/>
      <c r="CU55" s="718"/>
      <c r="CV55" s="724"/>
      <c r="CW55" s="723"/>
      <c r="CX55" s="718"/>
      <c r="CY55" s="718"/>
      <c r="CZ55" s="718"/>
      <c r="DA55" s="724"/>
      <c r="DB55" s="723"/>
      <c r="DC55" s="718"/>
      <c r="DD55" s="718"/>
      <c r="DE55" s="718"/>
      <c r="DF55" s="724"/>
      <c r="DG55" s="723"/>
      <c r="DH55" s="718"/>
      <c r="DI55" s="718"/>
      <c r="DJ55" s="718"/>
      <c r="DK55" s="724"/>
      <c r="DL55" s="723"/>
      <c r="DM55" s="718"/>
      <c r="DN55" s="718"/>
      <c r="DO55" s="718"/>
      <c r="DP55" s="724"/>
      <c r="DQ55" s="723"/>
      <c r="DR55" s="718"/>
      <c r="DS55" s="718"/>
      <c r="DT55" s="718"/>
      <c r="DU55" s="724"/>
      <c r="DV55" s="711"/>
      <c r="DW55" s="712"/>
      <c r="DX55" s="712"/>
      <c r="DY55" s="712"/>
      <c r="DZ55" s="725"/>
      <c r="EA55" s="52"/>
    </row>
    <row r="56" spans="1:131" ht="26.25" customHeight="1" x14ac:dyDescent="0.15">
      <c r="A56" s="56">
        <v>29</v>
      </c>
      <c r="B56" s="711"/>
      <c r="C56" s="712"/>
      <c r="D56" s="712"/>
      <c r="E56" s="712"/>
      <c r="F56" s="712"/>
      <c r="G56" s="712"/>
      <c r="H56" s="712"/>
      <c r="I56" s="712"/>
      <c r="J56" s="712"/>
      <c r="K56" s="712"/>
      <c r="L56" s="712"/>
      <c r="M56" s="712"/>
      <c r="N56" s="712"/>
      <c r="O56" s="712"/>
      <c r="P56" s="713"/>
      <c r="Q56" s="759"/>
      <c r="R56" s="760"/>
      <c r="S56" s="760"/>
      <c r="T56" s="760"/>
      <c r="U56" s="760"/>
      <c r="V56" s="760"/>
      <c r="W56" s="760"/>
      <c r="X56" s="760"/>
      <c r="Y56" s="760"/>
      <c r="Z56" s="760"/>
      <c r="AA56" s="760"/>
      <c r="AB56" s="760"/>
      <c r="AC56" s="760"/>
      <c r="AD56" s="760"/>
      <c r="AE56" s="761"/>
      <c r="AF56" s="717"/>
      <c r="AG56" s="718"/>
      <c r="AH56" s="718"/>
      <c r="AI56" s="718"/>
      <c r="AJ56" s="719"/>
      <c r="AK56" s="762"/>
      <c r="AL56" s="760"/>
      <c r="AM56" s="760"/>
      <c r="AN56" s="760"/>
      <c r="AO56" s="760"/>
      <c r="AP56" s="760"/>
      <c r="AQ56" s="760"/>
      <c r="AR56" s="760"/>
      <c r="AS56" s="760"/>
      <c r="AT56" s="760"/>
      <c r="AU56" s="760"/>
      <c r="AV56" s="760"/>
      <c r="AW56" s="760"/>
      <c r="AX56" s="760"/>
      <c r="AY56" s="760"/>
      <c r="AZ56" s="763"/>
      <c r="BA56" s="763"/>
      <c r="BB56" s="763"/>
      <c r="BC56" s="763"/>
      <c r="BD56" s="763"/>
      <c r="BE56" s="721"/>
      <c r="BF56" s="721"/>
      <c r="BG56" s="721"/>
      <c r="BH56" s="721"/>
      <c r="BI56" s="722"/>
      <c r="BJ56" s="60"/>
      <c r="BK56" s="60"/>
      <c r="BL56" s="60"/>
      <c r="BM56" s="60"/>
      <c r="BN56" s="60"/>
      <c r="BO56" s="59"/>
      <c r="BP56" s="59"/>
      <c r="BQ56" s="56">
        <v>50</v>
      </c>
      <c r="BR56" s="76"/>
      <c r="BS56" s="711"/>
      <c r="BT56" s="712"/>
      <c r="BU56" s="712"/>
      <c r="BV56" s="712"/>
      <c r="BW56" s="712"/>
      <c r="BX56" s="712"/>
      <c r="BY56" s="712"/>
      <c r="BZ56" s="712"/>
      <c r="CA56" s="712"/>
      <c r="CB56" s="712"/>
      <c r="CC56" s="712"/>
      <c r="CD56" s="712"/>
      <c r="CE56" s="712"/>
      <c r="CF56" s="712"/>
      <c r="CG56" s="713"/>
      <c r="CH56" s="723"/>
      <c r="CI56" s="718"/>
      <c r="CJ56" s="718"/>
      <c r="CK56" s="718"/>
      <c r="CL56" s="724"/>
      <c r="CM56" s="723"/>
      <c r="CN56" s="718"/>
      <c r="CO56" s="718"/>
      <c r="CP56" s="718"/>
      <c r="CQ56" s="724"/>
      <c r="CR56" s="723"/>
      <c r="CS56" s="718"/>
      <c r="CT56" s="718"/>
      <c r="CU56" s="718"/>
      <c r="CV56" s="724"/>
      <c r="CW56" s="723"/>
      <c r="CX56" s="718"/>
      <c r="CY56" s="718"/>
      <c r="CZ56" s="718"/>
      <c r="DA56" s="724"/>
      <c r="DB56" s="723"/>
      <c r="DC56" s="718"/>
      <c r="DD56" s="718"/>
      <c r="DE56" s="718"/>
      <c r="DF56" s="724"/>
      <c r="DG56" s="723"/>
      <c r="DH56" s="718"/>
      <c r="DI56" s="718"/>
      <c r="DJ56" s="718"/>
      <c r="DK56" s="724"/>
      <c r="DL56" s="723"/>
      <c r="DM56" s="718"/>
      <c r="DN56" s="718"/>
      <c r="DO56" s="718"/>
      <c r="DP56" s="724"/>
      <c r="DQ56" s="723"/>
      <c r="DR56" s="718"/>
      <c r="DS56" s="718"/>
      <c r="DT56" s="718"/>
      <c r="DU56" s="724"/>
      <c r="DV56" s="711"/>
      <c r="DW56" s="712"/>
      <c r="DX56" s="712"/>
      <c r="DY56" s="712"/>
      <c r="DZ56" s="725"/>
      <c r="EA56" s="52"/>
    </row>
    <row r="57" spans="1:131" ht="26.25" customHeight="1" x14ac:dyDescent="0.15">
      <c r="A57" s="56">
        <v>30</v>
      </c>
      <c r="B57" s="711"/>
      <c r="C57" s="712"/>
      <c r="D57" s="712"/>
      <c r="E57" s="712"/>
      <c r="F57" s="712"/>
      <c r="G57" s="712"/>
      <c r="H57" s="712"/>
      <c r="I57" s="712"/>
      <c r="J57" s="712"/>
      <c r="K57" s="712"/>
      <c r="L57" s="712"/>
      <c r="M57" s="712"/>
      <c r="N57" s="712"/>
      <c r="O57" s="712"/>
      <c r="P57" s="713"/>
      <c r="Q57" s="759"/>
      <c r="R57" s="760"/>
      <c r="S57" s="760"/>
      <c r="T57" s="760"/>
      <c r="U57" s="760"/>
      <c r="V57" s="760"/>
      <c r="W57" s="760"/>
      <c r="X57" s="760"/>
      <c r="Y57" s="760"/>
      <c r="Z57" s="760"/>
      <c r="AA57" s="760"/>
      <c r="AB57" s="760"/>
      <c r="AC57" s="760"/>
      <c r="AD57" s="760"/>
      <c r="AE57" s="761"/>
      <c r="AF57" s="717"/>
      <c r="AG57" s="718"/>
      <c r="AH57" s="718"/>
      <c r="AI57" s="718"/>
      <c r="AJ57" s="719"/>
      <c r="AK57" s="762"/>
      <c r="AL57" s="760"/>
      <c r="AM57" s="760"/>
      <c r="AN57" s="760"/>
      <c r="AO57" s="760"/>
      <c r="AP57" s="760"/>
      <c r="AQ57" s="760"/>
      <c r="AR57" s="760"/>
      <c r="AS57" s="760"/>
      <c r="AT57" s="760"/>
      <c r="AU57" s="760"/>
      <c r="AV57" s="760"/>
      <c r="AW57" s="760"/>
      <c r="AX57" s="760"/>
      <c r="AY57" s="760"/>
      <c r="AZ57" s="763"/>
      <c r="BA57" s="763"/>
      <c r="BB57" s="763"/>
      <c r="BC57" s="763"/>
      <c r="BD57" s="763"/>
      <c r="BE57" s="721"/>
      <c r="BF57" s="721"/>
      <c r="BG57" s="721"/>
      <c r="BH57" s="721"/>
      <c r="BI57" s="722"/>
      <c r="BJ57" s="60"/>
      <c r="BK57" s="60"/>
      <c r="BL57" s="60"/>
      <c r="BM57" s="60"/>
      <c r="BN57" s="60"/>
      <c r="BO57" s="59"/>
      <c r="BP57" s="59"/>
      <c r="BQ57" s="56">
        <v>51</v>
      </c>
      <c r="BR57" s="76"/>
      <c r="BS57" s="711"/>
      <c r="BT57" s="712"/>
      <c r="BU57" s="712"/>
      <c r="BV57" s="712"/>
      <c r="BW57" s="712"/>
      <c r="BX57" s="712"/>
      <c r="BY57" s="712"/>
      <c r="BZ57" s="712"/>
      <c r="CA57" s="712"/>
      <c r="CB57" s="712"/>
      <c r="CC57" s="712"/>
      <c r="CD57" s="712"/>
      <c r="CE57" s="712"/>
      <c r="CF57" s="712"/>
      <c r="CG57" s="713"/>
      <c r="CH57" s="723"/>
      <c r="CI57" s="718"/>
      <c r="CJ57" s="718"/>
      <c r="CK57" s="718"/>
      <c r="CL57" s="724"/>
      <c r="CM57" s="723"/>
      <c r="CN57" s="718"/>
      <c r="CO57" s="718"/>
      <c r="CP57" s="718"/>
      <c r="CQ57" s="724"/>
      <c r="CR57" s="723"/>
      <c r="CS57" s="718"/>
      <c r="CT57" s="718"/>
      <c r="CU57" s="718"/>
      <c r="CV57" s="724"/>
      <c r="CW57" s="723"/>
      <c r="CX57" s="718"/>
      <c r="CY57" s="718"/>
      <c r="CZ57" s="718"/>
      <c r="DA57" s="724"/>
      <c r="DB57" s="723"/>
      <c r="DC57" s="718"/>
      <c r="DD57" s="718"/>
      <c r="DE57" s="718"/>
      <c r="DF57" s="724"/>
      <c r="DG57" s="723"/>
      <c r="DH57" s="718"/>
      <c r="DI57" s="718"/>
      <c r="DJ57" s="718"/>
      <c r="DK57" s="724"/>
      <c r="DL57" s="723"/>
      <c r="DM57" s="718"/>
      <c r="DN57" s="718"/>
      <c r="DO57" s="718"/>
      <c r="DP57" s="724"/>
      <c r="DQ57" s="723"/>
      <c r="DR57" s="718"/>
      <c r="DS57" s="718"/>
      <c r="DT57" s="718"/>
      <c r="DU57" s="724"/>
      <c r="DV57" s="711"/>
      <c r="DW57" s="712"/>
      <c r="DX57" s="712"/>
      <c r="DY57" s="712"/>
      <c r="DZ57" s="725"/>
      <c r="EA57" s="52"/>
    </row>
    <row r="58" spans="1:131" ht="26.25" customHeight="1" x14ac:dyDescent="0.15">
      <c r="A58" s="56">
        <v>31</v>
      </c>
      <c r="B58" s="711"/>
      <c r="C58" s="712"/>
      <c r="D58" s="712"/>
      <c r="E58" s="712"/>
      <c r="F58" s="712"/>
      <c r="G58" s="712"/>
      <c r="H58" s="712"/>
      <c r="I58" s="712"/>
      <c r="J58" s="712"/>
      <c r="K58" s="712"/>
      <c r="L58" s="712"/>
      <c r="M58" s="712"/>
      <c r="N58" s="712"/>
      <c r="O58" s="712"/>
      <c r="P58" s="713"/>
      <c r="Q58" s="759"/>
      <c r="R58" s="760"/>
      <c r="S58" s="760"/>
      <c r="T58" s="760"/>
      <c r="U58" s="760"/>
      <c r="V58" s="760"/>
      <c r="W58" s="760"/>
      <c r="X58" s="760"/>
      <c r="Y58" s="760"/>
      <c r="Z58" s="760"/>
      <c r="AA58" s="760"/>
      <c r="AB58" s="760"/>
      <c r="AC58" s="760"/>
      <c r="AD58" s="760"/>
      <c r="AE58" s="761"/>
      <c r="AF58" s="717"/>
      <c r="AG58" s="718"/>
      <c r="AH58" s="718"/>
      <c r="AI58" s="718"/>
      <c r="AJ58" s="719"/>
      <c r="AK58" s="762"/>
      <c r="AL58" s="760"/>
      <c r="AM58" s="760"/>
      <c r="AN58" s="760"/>
      <c r="AO58" s="760"/>
      <c r="AP58" s="760"/>
      <c r="AQ58" s="760"/>
      <c r="AR58" s="760"/>
      <c r="AS58" s="760"/>
      <c r="AT58" s="760"/>
      <c r="AU58" s="760"/>
      <c r="AV58" s="760"/>
      <c r="AW58" s="760"/>
      <c r="AX58" s="760"/>
      <c r="AY58" s="760"/>
      <c r="AZ58" s="763"/>
      <c r="BA58" s="763"/>
      <c r="BB58" s="763"/>
      <c r="BC58" s="763"/>
      <c r="BD58" s="763"/>
      <c r="BE58" s="721"/>
      <c r="BF58" s="721"/>
      <c r="BG58" s="721"/>
      <c r="BH58" s="721"/>
      <c r="BI58" s="722"/>
      <c r="BJ58" s="60"/>
      <c r="BK58" s="60"/>
      <c r="BL58" s="60"/>
      <c r="BM58" s="60"/>
      <c r="BN58" s="60"/>
      <c r="BO58" s="59"/>
      <c r="BP58" s="59"/>
      <c r="BQ58" s="56">
        <v>52</v>
      </c>
      <c r="BR58" s="76"/>
      <c r="BS58" s="711"/>
      <c r="BT58" s="712"/>
      <c r="BU58" s="712"/>
      <c r="BV58" s="712"/>
      <c r="BW58" s="712"/>
      <c r="BX58" s="712"/>
      <c r="BY58" s="712"/>
      <c r="BZ58" s="712"/>
      <c r="CA58" s="712"/>
      <c r="CB58" s="712"/>
      <c r="CC58" s="712"/>
      <c r="CD58" s="712"/>
      <c r="CE58" s="712"/>
      <c r="CF58" s="712"/>
      <c r="CG58" s="713"/>
      <c r="CH58" s="723"/>
      <c r="CI58" s="718"/>
      <c r="CJ58" s="718"/>
      <c r="CK58" s="718"/>
      <c r="CL58" s="724"/>
      <c r="CM58" s="723"/>
      <c r="CN58" s="718"/>
      <c r="CO58" s="718"/>
      <c r="CP58" s="718"/>
      <c r="CQ58" s="724"/>
      <c r="CR58" s="723"/>
      <c r="CS58" s="718"/>
      <c r="CT58" s="718"/>
      <c r="CU58" s="718"/>
      <c r="CV58" s="724"/>
      <c r="CW58" s="723"/>
      <c r="CX58" s="718"/>
      <c r="CY58" s="718"/>
      <c r="CZ58" s="718"/>
      <c r="DA58" s="724"/>
      <c r="DB58" s="723"/>
      <c r="DC58" s="718"/>
      <c r="DD58" s="718"/>
      <c r="DE58" s="718"/>
      <c r="DF58" s="724"/>
      <c r="DG58" s="723"/>
      <c r="DH58" s="718"/>
      <c r="DI58" s="718"/>
      <c r="DJ58" s="718"/>
      <c r="DK58" s="724"/>
      <c r="DL58" s="723"/>
      <c r="DM58" s="718"/>
      <c r="DN58" s="718"/>
      <c r="DO58" s="718"/>
      <c r="DP58" s="724"/>
      <c r="DQ58" s="723"/>
      <c r="DR58" s="718"/>
      <c r="DS58" s="718"/>
      <c r="DT58" s="718"/>
      <c r="DU58" s="724"/>
      <c r="DV58" s="711"/>
      <c r="DW58" s="712"/>
      <c r="DX58" s="712"/>
      <c r="DY58" s="712"/>
      <c r="DZ58" s="725"/>
      <c r="EA58" s="52"/>
    </row>
    <row r="59" spans="1:131" ht="26.25" customHeight="1" x14ac:dyDescent="0.15">
      <c r="A59" s="56">
        <v>32</v>
      </c>
      <c r="B59" s="711"/>
      <c r="C59" s="712"/>
      <c r="D59" s="712"/>
      <c r="E59" s="712"/>
      <c r="F59" s="712"/>
      <c r="G59" s="712"/>
      <c r="H59" s="712"/>
      <c r="I59" s="712"/>
      <c r="J59" s="712"/>
      <c r="K59" s="712"/>
      <c r="L59" s="712"/>
      <c r="M59" s="712"/>
      <c r="N59" s="712"/>
      <c r="O59" s="712"/>
      <c r="P59" s="713"/>
      <c r="Q59" s="759"/>
      <c r="R59" s="760"/>
      <c r="S59" s="760"/>
      <c r="T59" s="760"/>
      <c r="U59" s="760"/>
      <c r="V59" s="760"/>
      <c r="W59" s="760"/>
      <c r="X59" s="760"/>
      <c r="Y59" s="760"/>
      <c r="Z59" s="760"/>
      <c r="AA59" s="760"/>
      <c r="AB59" s="760"/>
      <c r="AC59" s="760"/>
      <c r="AD59" s="760"/>
      <c r="AE59" s="761"/>
      <c r="AF59" s="717"/>
      <c r="AG59" s="718"/>
      <c r="AH59" s="718"/>
      <c r="AI59" s="718"/>
      <c r="AJ59" s="719"/>
      <c r="AK59" s="762"/>
      <c r="AL59" s="760"/>
      <c r="AM59" s="760"/>
      <c r="AN59" s="760"/>
      <c r="AO59" s="760"/>
      <c r="AP59" s="760"/>
      <c r="AQ59" s="760"/>
      <c r="AR59" s="760"/>
      <c r="AS59" s="760"/>
      <c r="AT59" s="760"/>
      <c r="AU59" s="760"/>
      <c r="AV59" s="760"/>
      <c r="AW59" s="760"/>
      <c r="AX59" s="760"/>
      <c r="AY59" s="760"/>
      <c r="AZ59" s="763"/>
      <c r="BA59" s="763"/>
      <c r="BB59" s="763"/>
      <c r="BC59" s="763"/>
      <c r="BD59" s="763"/>
      <c r="BE59" s="721"/>
      <c r="BF59" s="721"/>
      <c r="BG59" s="721"/>
      <c r="BH59" s="721"/>
      <c r="BI59" s="722"/>
      <c r="BJ59" s="60"/>
      <c r="BK59" s="60"/>
      <c r="BL59" s="60"/>
      <c r="BM59" s="60"/>
      <c r="BN59" s="60"/>
      <c r="BO59" s="59"/>
      <c r="BP59" s="59"/>
      <c r="BQ59" s="56">
        <v>53</v>
      </c>
      <c r="BR59" s="76"/>
      <c r="BS59" s="711"/>
      <c r="BT59" s="712"/>
      <c r="BU59" s="712"/>
      <c r="BV59" s="712"/>
      <c r="BW59" s="712"/>
      <c r="BX59" s="712"/>
      <c r="BY59" s="712"/>
      <c r="BZ59" s="712"/>
      <c r="CA59" s="712"/>
      <c r="CB59" s="712"/>
      <c r="CC59" s="712"/>
      <c r="CD59" s="712"/>
      <c r="CE59" s="712"/>
      <c r="CF59" s="712"/>
      <c r="CG59" s="713"/>
      <c r="CH59" s="723"/>
      <c r="CI59" s="718"/>
      <c r="CJ59" s="718"/>
      <c r="CK59" s="718"/>
      <c r="CL59" s="724"/>
      <c r="CM59" s="723"/>
      <c r="CN59" s="718"/>
      <c r="CO59" s="718"/>
      <c r="CP59" s="718"/>
      <c r="CQ59" s="724"/>
      <c r="CR59" s="723"/>
      <c r="CS59" s="718"/>
      <c r="CT59" s="718"/>
      <c r="CU59" s="718"/>
      <c r="CV59" s="724"/>
      <c r="CW59" s="723"/>
      <c r="CX59" s="718"/>
      <c r="CY59" s="718"/>
      <c r="CZ59" s="718"/>
      <c r="DA59" s="724"/>
      <c r="DB59" s="723"/>
      <c r="DC59" s="718"/>
      <c r="DD59" s="718"/>
      <c r="DE59" s="718"/>
      <c r="DF59" s="724"/>
      <c r="DG59" s="723"/>
      <c r="DH59" s="718"/>
      <c r="DI59" s="718"/>
      <c r="DJ59" s="718"/>
      <c r="DK59" s="724"/>
      <c r="DL59" s="723"/>
      <c r="DM59" s="718"/>
      <c r="DN59" s="718"/>
      <c r="DO59" s="718"/>
      <c r="DP59" s="724"/>
      <c r="DQ59" s="723"/>
      <c r="DR59" s="718"/>
      <c r="DS59" s="718"/>
      <c r="DT59" s="718"/>
      <c r="DU59" s="724"/>
      <c r="DV59" s="711"/>
      <c r="DW59" s="712"/>
      <c r="DX59" s="712"/>
      <c r="DY59" s="712"/>
      <c r="DZ59" s="725"/>
      <c r="EA59" s="52"/>
    </row>
    <row r="60" spans="1:131" ht="26.25" customHeight="1" x14ac:dyDescent="0.15">
      <c r="A60" s="56">
        <v>33</v>
      </c>
      <c r="B60" s="711"/>
      <c r="C60" s="712"/>
      <c r="D60" s="712"/>
      <c r="E60" s="712"/>
      <c r="F60" s="712"/>
      <c r="G60" s="712"/>
      <c r="H60" s="712"/>
      <c r="I60" s="712"/>
      <c r="J60" s="712"/>
      <c r="K60" s="712"/>
      <c r="L60" s="712"/>
      <c r="M60" s="712"/>
      <c r="N60" s="712"/>
      <c r="O60" s="712"/>
      <c r="P60" s="713"/>
      <c r="Q60" s="759"/>
      <c r="R60" s="760"/>
      <c r="S60" s="760"/>
      <c r="T60" s="760"/>
      <c r="U60" s="760"/>
      <c r="V60" s="760"/>
      <c r="W60" s="760"/>
      <c r="X60" s="760"/>
      <c r="Y60" s="760"/>
      <c r="Z60" s="760"/>
      <c r="AA60" s="760"/>
      <c r="AB60" s="760"/>
      <c r="AC60" s="760"/>
      <c r="AD60" s="760"/>
      <c r="AE60" s="761"/>
      <c r="AF60" s="717"/>
      <c r="AG60" s="718"/>
      <c r="AH60" s="718"/>
      <c r="AI60" s="718"/>
      <c r="AJ60" s="719"/>
      <c r="AK60" s="762"/>
      <c r="AL60" s="760"/>
      <c r="AM60" s="760"/>
      <c r="AN60" s="760"/>
      <c r="AO60" s="760"/>
      <c r="AP60" s="760"/>
      <c r="AQ60" s="760"/>
      <c r="AR60" s="760"/>
      <c r="AS60" s="760"/>
      <c r="AT60" s="760"/>
      <c r="AU60" s="760"/>
      <c r="AV60" s="760"/>
      <c r="AW60" s="760"/>
      <c r="AX60" s="760"/>
      <c r="AY60" s="760"/>
      <c r="AZ60" s="763"/>
      <c r="BA60" s="763"/>
      <c r="BB60" s="763"/>
      <c r="BC60" s="763"/>
      <c r="BD60" s="763"/>
      <c r="BE60" s="721"/>
      <c r="BF60" s="721"/>
      <c r="BG60" s="721"/>
      <c r="BH60" s="721"/>
      <c r="BI60" s="722"/>
      <c r="BJ60" s="60"/>
      <c r="BK60" s="60"/>
      <c r="BL60" s="60"/>
      <c r="BM60" s="60"/>
      <c r="BN60" s="60"/>
      <c r="BO60" s="59"/>
      <c r="BP60" s="59"/>
      <c r="BQ60" s="56">
        <v>54</v>
      </c>
      <c r="BR60" s="76"/>
      <c r="BS60" s="711"/>
      <c r="BT60" s="712"/>
      <c r="BU60" s="712"/>
      <c r="BV60" s="712"/>
      <c r="BW60" s="712"/>
      <c r="BX60" s="712"/>
      <c r="BY60" s="712"/>
      <c r="BZ60" s="712"/>
      <c r="CA60" s="712"/>
      <c r="CB60" s="712"/>
      <c r="CC60" s="712"/>
      <c r="CD60" s="712"/>
      <c r="CE60" s="712"/>
      <c r="CF60" s="712"/>
      <c r="CG60" s="713"/>
      <c r="CH60" s="723"/>
      <c r="CI60" s="718"/>
      <c r="CJ60" s="718"/>
      <c r="CK60" s="718"/>
      <c r="CL60" s="724"/>
      <c r="CM60" s="723"/>
      <c r="CN60" s="718"/>
      <c r="CO60" s="718"/>
      <c r="CP60" s="718"/>
      <c r="CQ60" s="724"/>
      <c r="CR60" s="723"/>
      <c r="CS60" s="718"/>
      <c r="CT60" s="718"/>
      <c r="CU60" s="718"/>
      <c r="CV60" s="724"/>
      <c r="CW60" s="723"/>
      <c r="CX60" s="718"/>
      <c r="CY60" s="718"/>
      <c r="CZ60" s="718"/>
      <c r="DA60" s="724"/>
      <c r="DB60" s="723"/>
      <c r="DC60" s="718"/>
      <c r="DD60" s="718"/>
      <c r="DE60" s="718"/>
      <c r="DF60" s="724"/>
      <c r="DG60" s="723"/>
      <c r="DH60" s="718"/>
      <c r="DI60" s="718"/>
      <c r="DJ60" s="718"/>
      <c r="DK60" s="724"/>
      <c r="DL60" s="723"/>
      <c r="DM60" s="718"/>
      <c r="DN60" s="718"/>
      <c r="DO60" s="718"/>
      <c r="DP60" s="724"/>
      <c r="DQ60" s="723"/>
      <c r="DR60" s="718"/>
      <c r="DS60" s="718"/>
      <c r="DT60" s="718"/>
      <c r="DU60" s="724"/>
      <c r="DV60" s="711"/>
      <c r="DW60" s="712"/>
      <c r="DX60" s="712"/>
      <c r="DY60" s="712"/>
      <c r="DZ60" s="725"/>
      <c r="EA60" s="52"/>
    </row>
    <row r="61" spans="1:131" ht="26.25" customHeight="1" x14ac:dyDescent="0.15">
      <c r="A61" s="56">
        <v>34</v>
      </c>
      <c r="B61" s="711"/>
      <c r="C61" s="712"/>
      <c r="D61" s="712"/>
      <c r="E61" s="712"/>
      <c r="F61" s="712"/>
      <c r="G61" s="712"/>
      <c r="H61" s="712"/>
      <c r="I61" s="712"/>
      <c r="J61" s="712"/>
      <c r="K61" s="712"/>
      <c r="L61" s="712"/>
      <c r="M61" s="712"/>
      <c r="N61" s="712"/>
      <c r="O61" s="712"/>
      <c r="P61" s="713"/>
      <c r="Q61" s="759"/>
      <c r="R61" s="760"/>
      <c r="S61" s="760"/>
      <c r="T61" s="760"/>
      <c r="U61" s="760"/>
      <c r="V61" s="760"/>
      <c r="W61" s="760"/>
      <c r="X61" s="760"/>
      <c r="Y61" s="760"/>
      <c r="Z61" s="760"/>
      <c r="AA61" s="760"/>
      <c r="AB61" s="760"/>
      <c r="AC61" s="760"/>
      <c r="AD61" s="760"/>
      <c r="AE61" s="761"/>
      <c r="AF61" s="717"/>
      <c r="AG61" s="718"/>
      <c r="AH61" s="718"/>
      <c r="AI61" s="718"/>
      <c r="AJ61" s="719"/>
      <c r="AK61" s="762"/>
      <c r="AL61" s="760"/>
      <c r="AM61" s="760"/>
      <c r="AN61" s="760"/>
      <c r="AO61" s="760"/>
      <c r="AP61" s="760"/>
      <c r="AQ61" s="760"/>
      <c r="AR61" s="760"/>
      <c r="AS61" s="760"/>
      <c r="AT61" s="760"/>
      <c r="AU61" s="760"/>
      <c r="AV61" s="760"/>
      <c r="AW61" s="760"/>
      <c r="AX61" s="760"/>
      <c r="AY61" s="760"/>
      <c r="AZ61" s="763"/>
      <c r="BA61" s="763"/>
      <c r="BB61" s="763"/>
      <c r="BC61" s="763"/>
      <c r="BD61" s="763"/>
      <c r="BE61" s="721"/>
      <c r="BF61" s="721"/>
      <c r="BG61" s="721"/>
      <c r="BH61" s="721"/>
      <c r="BI61" s="722"/>
      <c r="BJ61" s="60"/>
      <c r="BK61" s="60"/>
      <c r="BL61" s="60"/>
      <c r="BM61" s="60"/>
      <c r="BN61" s="60"/>
      <c r="BO61" s="59"/>
      <c r="BP61" s="59"/>
      <c r="BQ61" s="56">
        <v>55</v>
      </c>
      <c r="BR61" s="76"/>
      <c r="BS61" s="711"/>
      <c r="BT61" s="712"/>
      <c r="BU61" s="712"/>
      <c r="BV61" s="712"/>
      <c r="BW61" s="712"/>
      <c r="BX61" s="712"/>
      <c r="BY61" s="712"/>
      <c r="BZ61" s="712"/>
      <c r="CA61" s="712"/>
      <c r="CB61" s="712"/>
      <c r="CC61" s="712"/>
      <c r="CD61" s="712"/>
      <c r="CE61" s="712"/>
      <c r="CF61" s="712"/>
      <c r="CG61" s="713"/>
      <c r="CH61" s="723"/>
      <c r="CI61" s="718"/>
      <c r="CJ61" s="718"/>
      <c r="CK61" s="718"/>
      <c r="CL61" s="724"/>
      <c r="CM61" s="723"/>
      <c r="CN61" s="718"/>
      <c r="CO61" s="718"/>
      <c r="CP61" s="718"/>
      <c r="CQ61" s="724"/>
      <c r="CR61" s="723"/>
      <c r="CS61" s="718"/>
      <c r="CT61" s="718"/>
      <c r="CU61" s="718"/>
      <c r="CV61" s="724"/>
      <c r="CW61" s="723"/>
      <c r="CX61" s="718"/>
      <c r="CY61" s="718"/>
      <c r="CZ61" s="718"/>
      <c r="DA61" s="724"/>
      <c r="DB61" s="723"/>
      <c r="DC61" s="718"/>
      <c r="DD61" s="718"/>
      <c r="DE61" s="718"/>
      <c r="DF61" s="724"/>
      <c r="DG61" s="723"/>
      <c r="DH61" s="718"/>
      <c r="DI61" s="718"/>
      <c r="DJ61" s="718"/>
      <c r="DK61" s="724"/>
      <c r="DL61" s="723"/>
      <c r="DM61" s="718"/>
      <c r="DN61" s="718"/>
      <c r="DO61" s="718"/>
      <c r="DP61" s="724"/>
      <c r="DQ61" s="723"/>
      <c r="DR61" s="718"/>
      <c r="DS61" s="718"/>
      <c r="DT61" s="718"/>
      <c r="DU61" s="724"/>
      <c r="DV61" s="711"/>
      <c r="DW61" s="712"/>
      <c r="DX61" s="712"/>
      <c r="DY61" s="712"/>
      <c r="DZ61" s="725"/>
      <c r="EA61" s="52"/>
    </row>
    <row r="62" spans="1:131" ht="26.25" customHeight="1" x14ac:dyDescent="0.15">
      <c r="A62" s="56">
        <v>35</v>
      </c>
      <c r="B62" s="711"/>
      <c r="C62" s="712"/>
      <c r="D62" s="712"/>
      <c r="E62" s="712"/>
      <c r="F62" s="712"/>
      <c r="G62" s="712"/>
      <c r="H62" s="712"/>
      <c r="I62" s="712"/>
      <c r="J62" s="712"/>
      <c r="K62" s="712"/>
      <c r="L62" s="712"/>
      <c r="M62" s="712"/>
      <c r="N62" s="712"/>
      <c r="O62" s="712"/>
      <c r="P62" s="713"/>
      <c r="Q62" s="759"/>
      <c r="R62" s="760"/>
      <c r="S62" s="760"/>
      <c r="T62" s="760"/>
      <c r="U62" s="760"/>
      <c r="V62" s="760"/>
      <c r="W62" s="760"/>
      <c r="X62" s="760"/>
      <c r="Y62" s="760"/>
      <c r="Z62" s="760"/>
      <c r="AA62" s="760"/>
      <c r="AB62" s="760"/>
      <c r="AC62" s="760"/>
      <c r="AD62" s="760"/>
      <c r="AE62" s="761"/>
      <c r="AF62" s="717"/>
      <c r="AG62" s="718"/>
      <c r="AH62" s="718"/>
      <c r="AI62" s="718"/>
      <c r="AJ62" s="719"/>
      <c r="AK62" s="762"/>
      <c r="AL62" s="760"/>
      <c r="AM62" s="760"/>
      <c r="AN62" s="760"/>
      <c r="AO62" s="760"/>
      <c r="AP62" s="760"/>
      <c r="AQ62" s="760"/>
      <c r="AR62" s="760"/>
      <c r="AS62" s="760"/>
      <c r="AT62" s="760"/>
      <c r="AU62" s="760"/>
      <c r="AV62" s="760"/>
      <c r="AW62" s="760"/>
      <c r="AX62" s="760"/>
      <c r="AY62" s="760"/>
      <c r="AZ62" s="763"/>
      <c r="BA62" s="763"/>
      <c r="BB62" s="763"/>
      <c r="BC62" s="763"/>
      <c r="BD62" s="763"/>
      <c r="BE62" s="721"/>
      <c r="BF62" s="721"/>
      <c r="BG62" s="721"/>
      <c r="BH62" s="721"/>
      <c r="BI62" s="722"/>
      <c r="BJ62" s="764" t="s">
        <v>425</v>
      </c>
      <c r="BK62" s="732"/>
      <c r="BL62" s="732"/>
      <c r="BM62" s="732"/>
      <c r="BN62" s="733"/>
      <c r="BO62" s="59"/>
      <c r="BP62" s="59"/>
      <c r="BQ62" s="56">
        <v>56</v>
      </c>
      <c r="BR62" s="76"/>
      <c r="BS62" s="711"/>
      <c r="BT62" s="712"/>
      <c r="BU62" s="712"/>
      <c r="BV62" s="712"/>
      <c r="BW62" s="712"/>
      <c r="BX62" s="712"/>
      <c r="BY62" s="712"/>
      <c r="BZ62" s="712"/>
      <c r="CA62" s="712"/>
      <c r="CB62" s="712"/>
      <c r="CC62" s="712"/>
      <c r="CD62" s="712"/>
      <c r="CE62" s="712"/>
      <c r="CF62" s="712"/>
      <c r="CG62" s="713"/>
      <c r="CH62" s="723"/>
      <c r="CI62" s="718"/>
      <c r="CJ62" s="718"/>
      <c r="CK62" s="718"/>
      <c r="CL62" s="724"/>
      <c r="CM62" s="723"/>
      <c r="CN62" s="718"/>
      <c r="CO62" s="718"/>
      <c r="CP62" s="718"/>
      <c r="CQ62" s="724"/>
      <c r="CR62" s="723"/>
      <c r="CS62" s="718"/>
      <c r="CT62" s="718"/>
      <c r="CU62" s="718"/>
      <c r="CV62" s="724"/>
      <c r="CW62" s="723"/>
      <c r="CX62" s="718"/>
      <c r="CY62" s="718"/>
      <c r="CZ62" s="718"/>
      <c r="DA62" s="724"/>
      <c r="DB62" s="723"/>
      <c r="DC62" s="718"/>
      <c r="DD62" s="718"/>
      <c r="DE62" s="718"/>
      <c r="DF62" s="724"/>
      <c r="DG62" s="723"/>
      <c r="DH62" s="718"/>
      <c r="DI62" s="718"/>
      <c r="DJ62" s="718"/>
      <c r="DK62" s="724"/>
      <c r="DL62" s="723"/>
      <c r="DM62" s="718"/>
      <c r="DN62" s="718"/>
      <c r="DO62" s="718"/>
      <c r="DP62" s="724"/>
      <c r="DQ62" s="723"/>
      <c r="DR62" s="718"/>
      <c r="DS62" s="718"/>
      <c r="DT62" s="718"/>
      <c r="DU62" s="724"/>
      <c r="DV62" s="711"/>
      <c r="DW62" s="712"/>
      <c r="DX62" s="712"/>
      <c r="DY62" s="712"/>
      <c r="DZ62" s="725"/>
      <c r="EA62" s="52"/>
    </row>
    <row r="63" spans="1:131" ht="26.25" customHeight="1" x14ac:dyDescent="0.15">
      <c r="A63" s="57" t="s">
        <v>255</v>
      </c>
      <c r="B63" s="734" t="s">
        <v>358</v>
      </c>
      <c r="C63" s="735"/>
      <c r="D63" s="735"/>
      <c r="E63" s="735"/>
      <c r="F63" s="735"/>
      <c r="G63" s="735"/>
      <c r="H63" s="735"/>
      <c r="I63" s="735"/>
      <c r="J63" s="735"/>
      <c r="K63" s="735"/>
      <c r="L63" s="735"/>
      <c r="M63" s="735"/>
      <c r="N63" s="735"/>
      <c r="O63" s="735"/>
      <c r="P63" s="736"/>
      <c r="Q63" s="765"/>
      <c r="R63" s="743"/>
      <c r="S63" s="743"/>
      <c r="T63" s="743"/>
      <c r="U63" s="743"/>
      <c r="V63" s="743"/>
      <c r="W63" s="743"/>
      <c r="X63" s="743"/>
      <c r="Y63" s="743"/>
      <c r="Z63" s="743"/>
      <c r="AA63" s="743"/>
      <c r="AB63" s="743"/>
      <c r="AC63" s="743"/>
      <c r="AD63" s="743"/>
      <c r="AE63" s="766"/>
      <c r="AF63" s="740">
        <v>1666</v>
      </c>
      <c r="AG63" s="738"/>
      <c r="AH63" s="738"/>
      <c r="AI63" s="738"/>
      <c r="AJ63" s="741"/>
      <c r="AK63" s="742"/>
      <c r="AL63" s="743"/>
      <c r="AM63" s="743"/>
      <c r="AN63" s="743"/>
      <c r="AO63" s="743"/>
      <c r="AP63" s="738"/>
      <c r="AQ63" s="738"/>
      <c r="AR63" s="738"/>
      <c r="AS63" s="738"/>
      <c r="AT63" s="738"/>
      <c r="AU63" s="738"/>
      <c r="AV63" s="738"/>
      <c r="AW63" s="738"/>
      <c r="AX63" s="738"/>
      <c r="AY63" s="738"/>
      <c r="AZ63" s="767"/>
      <c r="BA63" s="767"/>
      <c r="BB63" s="767"/>
      <c r="BC63" s="767"/>
      <c r="BD63" s="767"/>
      <c r="BE63" s="744"/>
      <c r="BF63" s="744"/>
      <c r="BG63" s="744"/>
      <c r="BH63" s="744"/>
      <c r="BI63" s="745"/>
      <c r="BJ63" s="746" t="s">
        <v>207</v>
      </c>
      <c r="BK63" s="747"/>
      <c r="BL63" s="747"/>
      <c r="BM63" s="747"/>
      <c r="BN63" s="748"/>
      <c r="BO63" s="59"/>
      <c r="BP63" s="59"/>
      <c r="BQ63" s="56">
        <v>57</v>
      </c>
      <c r="BR63" s="76"/>
      <c r="BS63" s="711"/>
      <c r="BT63" s="712"/>
      <c r="BU63" s="712"/>
      <c r="BV63" s="712"/>
      <c r="BW63" s="712"/>
      <c r="BX63" s="712"/>
      <c r="BY63" s="712"/>
      <c r="BZ63" s="712"/>
      <c r="CA63" s="712"/>
      <c r="CB63" s="712"/>
      <c r="CC63" s="712"/>
      <c r="CD63" s="712"/>
      <c r="CE63" s="712"/>
      <c r="CF63" s="712"/>
      <c r="CG63" s="713"/>
      <c r="CH63" s="723"/>
      <c r="CI63" s="718"/>
      <c r="CJ63" s="718"/>
      <c r="CK63" s="718"/>
      <c r="CL63" s="724"/>
      <c r="CM63" s="723"/>
      <c r="CN63" s="718"/>
      <c r="CO63" s="718"/>
      <c r="CP63" s="718"/>
      <c r="CQ63" s="724"/>
      <c r="CR63" s="723"/>
      <c r="CS63" s="718"/>
      <c r="CT63" s="718"/>
      <c r="CU63" s="718"/>
      <c r="CV63" s="724"/>
      <c r="CW63" s="723"/>
      <c r="CX63" s="718"/>
      <c r="CY63" s="718"/>
      <c r="CZ63" s="718"/>
      <c r="DA63" s="724"/>
      <c r="DB63" s="723"/>
      <c r="DC63" s="718"/>
      <c r="DD63" s="718"/>
      <c r="DE63" s="718"/>
      <c r="DF63" s="724"/>
      <c r="DG63" s="723"/>
      <c r="DH63" s="718"/>
      <c r="DI63" s="718"/>
      <c r="DJ63" s="718"/>
      <c r="DK63" s="724"/>
      <c r="DL63" s="723"/>
      <c r="DM63" s="718"/>
      <c r="DN63" s="718"/>
      <c r="DO63" s="718"/>
      <c r="DP63" s="724"/>
      <c r="DQ63" s="723"/>
      <c r="DR63" s="718"/>
      <c r="DS63" s="718"/>
      <c r="DT63" s="718"/>
      <c r="DU63" s="724"/>
      <c r="DV63" s="711"/>
      <c r="DW63" s="712"/>
      <c r="DX63" s="712"/>
      <c r="DY63" s="712"/>
      <c r="DZ63" s="725"/>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11"/>
      <c r="BT64" s="712"/>
      <c r="BU64" s="712"/>
      <c r="BV64" s="712"/>
      <c r="BW64" s="712"/>
      <c r="BX64" s="712"/>
      <c r="BY64" s="712"/>
      <c r="BZ64" s="712"/>
      <c r="CA64" s="712"/>
      <c r="CB64" s="712"/>
      <c r="CC64" s="712"/>
      <c r="CD64" s="712"/>
      <c r="CE64" s="712"/>
      <c r="CF64" s="712"/>
      <c r="CG64" s="713"/>
      <c r="CH64" s="723"/>
      <c r="CI64" s="718"/>
      <c r="CJ64" s="718"/>
      <c r="CK64" s="718"/>
      <c r="CL64" s="724"/>
      <c r="CM64" s="723"/>
      <c r="CN64" s="718"/>
      <c r="CO64" s="718"/>
      <c r="CP64" s="718"/>
      <c r="CQ64" s="724"/>
      <c r="CR64" s="723"/>
      <c r="CS64" s="718"/>
      <c r="CT64" s="718"/>
      <c r="CU64" s="718"/>
      <c r="CV64" s="724"/>
      <c r="CW64" s="723"/>
      <c r="CX64" s="718"/>
      <c r="CY64" s="718"/>
      <c r="CZ64" s="718"/>
      <c r="DA64" s="724"/>
      <c r="DB64" s="723"/>
      <c r="DC64" s="718"/>
      <c r="DD64" s="718"/>
      <c r="DE64" s="718"/>
      <c r="DF64" s="724"/>
      <c r="DG64" s="723"/>
      <c r="DH64" s="718"/>
      <c r="DI64" s="718"/>
      <c r="DJ64" s="718"/>
      <c r="DK64" s="724"/>
      <c r="DL64" s="723"/>
      <c r="DM64" s="718"/>
      <c r="DN64" s="718"/>
      <c r="DO64" s="718"/>
      <c r="DP64" s="724"/>
      <c r="DQ64" s="723"/>
      <c r="DR64" s="718"/>
      <c r="DS64" s="718"/>
      <c r="DT64" s="718"/>
      <c r="DU64" s="724"/>
      <c r="DV64" s="711"/>
      <c r="DW64" s="712"/>
      <c r="DX64" s="712"/>
      <c r="DY64" s="712"/>
      <c r="DZ64" s="725"/>
      <c r="EA64" s="52"/>
    </row>
    <row r="65" spans="1:131" ht="26.25" customHeight="1" x14ac:dyDescent="0.15">
      <c r="A65" s="60" t="s">
        <v>412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11"/>
      <c r="BT65" s="712"/>
      <c r="BU65" s="712"/>
      <c r="BV65" s="712"/>
      <c r="BW65" s="712"/>
      <c r="BX65" s="712"/>
      <c r="BY65" s="712"/>
      <c r="BZ65" s="712"/>
      <c r="CA65" s="712"/>
      <c r="CB65" s="712"/>
      <c r="CC65" s="712"/>
      <c r="CD65" s="712"/>
      <c r="CE65" s="712"/>
      <c r="CF65" s="712"/>
      <c r="CG65" s="713"/>
      <c r="CH65" s="723"/>
      <c r="CI65" s="718"/>
      <c r="CJ65" s="718"/>
      <c r="CK65" s="718"/>
      <c r="CL65" s="724"/>
      <c r="CM65" s="723"/>
      <c r="CN65" s="718"/>
      <c r="CO65" s="718"/>
      <c r="CP65" s="718"/>
      <c r="CQ65" s="724"/>
      <c r="CR65" s="723"/>
      <c r="CS65" s="718"/>
      <c r="CT65" s="718"/>
      <c r="CU65" s="718"/>
      <c r="CV65" s="724"/>
      <c r="CW65" s="723"/>
      <c r="CX65" s="718"/>
      <c r="CY65" s="718"/>
      <c r="CZ65" s="718"/>
      <c r="DA65" s="724"/>
      <c r="DB65" s="723"/>
      <c r="DC65" s="718"/>
      <c r="DD65" s="718"/>
      <c r="DE65" s="718"/>
      <c r="DF65" s="724"/>
      <c r="DG65" s="723"/>
      <c r="DH65" s="718"/>
      <c r="DI65" s="718"/>
      <c r="DJ65" s="718"/>
      <c r="DK65" s="724"/>
      <c r="DL65" s="723"/>
      <c r="DM65" s="718"/>
      <c r="DN65" s="718"/>
      <c r="DO65" s="718"/>
      <c r="DP65" s="724"/>
      <c r="DQ65" s="723"/>
      <c r="DR65" s="718"/>
      <c r="DS65" s="718"/>
      <c r="DT65" s="718"/>
      <c r="DU65" s="724"/>
      <c r="DV65" s="711"/>
      <c r="DW65" s="712"/>
      <c r="DX65" s="712"/>
      <c r="DY65" s="712"/>
      <c r="DZ65" s="725"/>
      <c r="EA65" s="52"/>
    </row>
    <row r="66" spans="1:131" ht="26.25" customHeight="1" x14ac:dyDescent="0.15">
      <c r="A66" s="947" t="s">
        <v>405</v>
      </c>
      <c r="B66" s="948"/>
      <c r="C66" s="948"/>
      <c r="D66" s="948"/>
      <c r="E66" s="948"/>
      <c r="F66" s="948"/>
      <c r="G66" s="948"/>
      <c r="H66" s="948"/>
      <c r="I66" s="948"/>
      <c r="J66" s="948"/>
      <c r="K66" s="948"/>
      <c r="L66" s="948"/>
      <c r="M66" s="948"/>
      <c r="N66" s="948"/>
      <c r="O66" s="948"/>
      <c r="P66" s="949"/>
      <c r="Q66" s="953" t="s">
        <v>418</v>
      </c>
      <c r="R66" s="954"/>
      <c r="S66" s="954"/>
      <c r="T66" s="954"/>
      <c r="U66" s="955"/>
      <c r="V66" s="953" t="s">
        <v>419</v>
      </c>
      <c r="W66" s="954"/>
      <c r="X66" s="954"/>
      <c r="Y66" s="954"/>
      <c r="Z66" s="955"/>
      <c r="AA66" s="953" t="s">
        <v>420</v>
      </c>
      <c r="AB66" s="954"/>
      <c r="AC66" s="954"/>
      <c r="AD66" s="954"/>
      <c r="AE66" s="955"/>
      <c r="AF66" s="975" t="s">
        <v>252</v>
      </c>
      <c r="AG66" s="970"/>
      <c r="AH66" s="970"/>
      <c r="AI66" s="970"/>
      <c r="AJ66" s="976"/>
      <c r="AK66" s="953" t="s">
        <v>368</v>
      </c>
      <c r="AL66" s="948"/>
      <c r="AM66" s="948"/>
      <c r="AN66" s="948"/>
      <c r="AO66" s="949"/>
      <c r="AP66" s="953" t="s">
        <v>352</v>
      </c>
      <c r="AQ66" s="954"/>
      <c r="AR66" s="954"/>
      <c r="AS66" s="954"/>
      <c r="AT66" s="955"/>
      <c r="AU66" s="953" t="s">
        <v>427</v>
      </c>
      <c r="AV66" s="954"/>
      <c r="AW66" s="954"/>
      <c r="AX66" s="954"/>
      <c r="AY66" s="955"/>
      <c r="AZ66" s="953" t="s">
        <v>402</v>
      </c>
      <c r="BA66" s="954"/>
      <c r="BB66" s="954"/>
      <c r="BC66" s="954"/>
      <c r="BD66" s="960"/>
      <c r="BE66" s="59"/>
      <c r="BF66" s="59"/>
      <c r="BG66" s="59"/>
      <c r="BH66" s="59"/>
      <c r="BI66" s="59"/>
      <c r="BJ66" s="59"/>
      <c r="BK66" s="59"/>
      <c r="BL66" s="59"/>
      <c r="BM66" s="59"/>
      <c r="BN66" s="59"/>
      <c r="BO66" s="59"/>
      <c r="BP66" s="59"/>
      <c r="BQ66" s="56">
        <v>60</v>
      </c>
      <c r="BR66" s="77"/>
      <c r="BS66" s="768"/>
      <c r="BT66" s="769"/>
      <c r="BU66" s="769"/>
      <c r="BV66" s="769"/>
      <c r="BW66" s="769"/>
      <c r="BX66" s="769"/>
      <c r="BY66" s="769"/>
      <c r="BZ66" s="769"/>
      <c r="CA66" s="769"/>
      <c r="CB66" s="769"/>
      <c r="CC66" s="769"/>
      <c r="CD66" s="769"/>
      <c r="CE66" s="769"/>
      <c r="CF66" s="769"/>
      <c r="CG66" s="770"/>
      <c r="CH66" s="771"/>
      <c r="CI66" s="772"/>
      <c r="CJ66" s="772"/>
      <c r="CK66" s="772"/>
      <c r="CL66" s="773"/>
      <c r="CM66" s="771"/>
      <c r="CN66" s="772"/>
      <c r="CO66" s="772"/>
      <c r="CP66" s="772"/>
      <c r="CQ66" s="773"/>
      <c r="CR66" s="771"/>
      <c r="CS66" s="772"/>
      <c r="CT66" s="772"/>
      <c r="CU66" s="772"/>
      <c r="CV66" s="773"/>
      <c r="CW66" s="771"/>
      <c r="CX66" s="772"/>
      <c r="CY66" s="772"/>
      <c r="CZ66" s="772"/>
      <c r="DA66" s="773"/>
      <c r="DB66" s="771"/>
      <c r="DC66" s="772"/>
      <c r="DD66" s="772"/>
      <c r="DE66" s="772"/>
      <c r="DF66" s="773"/>
      <c r="DG66" s="771"/>
      <c r="DH66" s="772"/>
      <c r="DI66" s="772"/>
      <c r="DJ66" s="772"/>
      <c r="DK66" s="773"/>
      <c r="DL66" s="771"/>
      <c r="DM66" s="772"/>
      <c r="DN66" s="772"/>
      <c r="DO66" s="772"/>
      <c r="DP66" s="773"/>
      <c r="DQ66" s="771"/>
      <c r="DR66" s="772"/>
      <c r="DS66" s="772"/>
      <c r="DT66" s="772"/>
      <c r="DU66" s="773"/>
      <c r="DV66" s="768"/>
      <c r="DW66" s="769"/>
      <c r="DX66" s="769"/>
      <c r="DY66" s="769"/>
      <c r="DZ66" s="774"/>
      <c r="EA66" s="52"/>
    </row>
    <row r="67" spans="1:131" ht="26.25" customHeight="1" x14ac:dyDescent="0.1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77"/>
      <c r="AG67" s="973"/>
      <c r="AH67" s="973"/>
      <c r="AI67" s="973"/>
      <c r="AJ67" s="978"/>
      <c r="AK67" s="979"/>
      <c r="AL67" s="951"/>
      <c r="AM67" s="951"/>
      <c r="AN67" s="951"/>
      <c r="AO67" s="952"/>
      <c r="AP67" s="956"/>
      <c r="AQ67" s="957"/>
      <c r="AR67" s="957"/>
      <c r="AS67" s="957"/>
      <c r="AT67" s="958"/>
      <c r="AU67" s="956"/>
      <c r="AV67" s="957"/>
      <c r="AW67" s="957"/>
      <c r="AX67" s="957"/>
      <c r="AY67" s="958"/>
      <c r="AZ67" s="956"/>
      <c r="BA67" s="957"/>
      <c r="BB67" s="957"/>
      <c r="BC67" s="957"/>
      <c r="BD67" s="962"/>
      <c r="BE67" s="59"/>
      <c r="BF67" s="59"/>
      <c r="BG67" s="59"/>
      <c r="BH67" s="59"/>
      <c r="BI67" s="59"/>
      <c r="BJ67" s="59"/>
      <c r="BK67" s="59"/>
      <c r="BL67" s="59"/>
      <c r="BM67" s="59"/>
      <c r="BN67" s="59"/>
      <c r="BO67" s="59"/>
      <c r="BP67" s="59"/>
      <c r="BQ67" s="56">
        <v>61</v>
      </c>
      <c r="BR67" s="77"/>
      <c r="BS67" s="768"/>
      <c r="BT67" s="769"/>
      <c r="BU67" s="769"/>
      <c r="BV67" s="769"/>
      <c r="BW67" s="769"/>
      <c r="BX67" s="769"/>
      <c r="BY67" s="769"/>
      <c r="BZ67" s="769"/>
      <c r="CA67" s="769"/>
      <c r="CB67" s="769"/>
      <c r="CC67" s="769"/>
      <c r="CD67" s="769"/>
      <c r="CE67" s="769"/>
      <c r="CF67" s="769"/>
      <c r="CG67" s="770"/>
      <c r="CH67" s="771"/>
      <c r="CI67" s="772"/>
      <c r="CJ67" s="772"/>
      <c r="CK67" s="772"/>
      <c r="CL67" s="773"/>
      <c r="CM67" s="771"/>
      <c r="CN67" s="772"/>
      <c r="CO67" s="772"/>
      <c r="CP67" s="772"/>
      <c r="CQ67" s="773"/>
      <c r="CR67" s="771"/>
      <c r="CS67" s="772"/>
      <c r="CT67" s="772"/>
      <c r="CU67" s="772"/>
      <c r="CV67" s="773"/>
      <c r="CW67" s="771"/>
      <c r="CX67" s="772"/>
      <c r="CY67" s="772"/>
      <c r="CZ67" s="772"/>
      <c r="DA67" s="773"/>
      <c r="DB67" s="771"/>
      <c r="DC67" s="772"/>
      <c r="DD67" s="772"/>
      <c r="DE67" s="772"/>
      <c r="DF67" s="773"/>
      <c r="DG67" s="771"/>
      <c r="DH67" s="772"/>
      <c r="DI67" s="772"/>
      <c r="DJ67" s="772"/>
      <c r="DK67" s="773"/>
      <c r="DL67" s="771"/>
      <c r="DM67" s="772"/>
      <c r="DN67" s="772"/>
      <c r="DO67" s="772"/>
      <c r="DP67" s="773"/>
      <c r="DQ67" s="771"/>
      <c r="DR67" s="772"/>
      <c r="DS67" s="772"/>
      <c r="DT67" s="772"/>
      <c r="DU67" s="773"/>
      <c r="DV67" s="768"/>
      <c r="DW67" s="769"/>
      <c r="DX67" s="769"/>
      <c r="DY67" s="769"/>
      <c r="DZ67" s="774"/>
      <c r="EA67" s="52"/>
    </row>
    <row r="68" spans="1:131" ht="26.25" customHeight="1" x14ac:dyDescent="0.15">
      <c r="A68" s="55">
        <v>1</v>
      </c>
      <c r="B68" s="695" t="s">
        <v>499</v>
      </c>
      <c r="C68" s="696"/>
      <c r="D68" s="696"/>
      <c r="E68" s="696"/>
      <c r="F68" s="696"/>
      <c r="G68" s="696"/>
      <c r="H68" s="696"/>
      <c r="I68" s="696"/>
      <c r="J68" s="696"/>
      <c r="K68" s="696"/>
      <c r="L68" s="696"/>
      <c r="M68" s="696"/>
      <c r="N68" s="696"/>
      <c r="O68" s="696"/>
      <c r="P68" s="697"/>
      <c r="Q68" s="698">
        <v>15755</v>
      </c>
      <c r="R68" s="699"/>
      <c r="S68" s="699"/>
      <c r="T68" s="699"/>
      <c r="U68" s="699"/>
      <c r="V68" s="699">
        <v>15733</v>
      </c>
      <c r="W68" s="699"/>
      <c r="X68" s="699"/>
      <c r="Y68" s="699"/>
      <c r="Z68" s="699"/>
      <c r="AA68" s="699">
        <v>22</v>
      </c>
      <c r="AB68" s="699"/>
      <c r="AC68" s="699"/>
      <c r="AD68" s="699"/>
      <c r="AE68" s="699"/>
      <c r="AF68" s="699">
        <v>22</v>
      </c>
      <c r="AG68" s="699"/>
      <c r="AH68" s="699"/>
      <c r="AI68" s="699"/>
      <c r="AJ68" s="699"/>
      <c r="AK68" s="699">
        <v>77</v>
      </c>
      <c r="AL68" s="699"/>
      <c r="AM68" s="699"/>
      <c r="AN68" s="699"/>
      <c r="AO68" s="699"/>
      <c r="AP68" s="699" t="s">
        <v>504</v>
      </c>
      <c r="AQ68" s="699"/>
      <c r="AR68" s="699"/>
      <c r="AS68" s="699"/>
      <c r="AT68" s="699"/>
      <c r="AU68" s="699" t="s">
        <v>504</v>
      </c>
      <c r="AV68" s="699"/>
      <c r="AW68" s="699"/>
      <c r="AX68" s="699"/>
      <c r="AY68" s="699"/>
      <c r="AZ68" s="705"/>
      <c r="BA68" s="705"/>
      <c r="BB68" s="705"/>
      <c r="BC68" s="705"/>
      <c r="BD68" s="706"/>
      <c r="BE68" s="59"/>
      <c r="BF68" s="59"/>
      <c r="BG68" s="59"/>
      <c r="BH68" s="59"/>
      <c r="BI68" s="59"/>
      <c r="BJ68" s="59"/>
      <c r="BK68" s="59"/>
      <c r="BL68" s="59"/>
      <c r="BM68" s="59"/>
      <c r="BN68" s="59"/>
      <c r="BO68" s="59"/>
      <c r="BP68" s="59"/>
      <c r="BQ68" s="56">
        <v>62</v>
      </c>
      <c r="BR68" s="77"/>
      <c r="BS68" s="768"/>
      <c r="BT68" s="769"/>
      <c r="BU68" s="769"/>
      <c r="BV68" s="769"/>
      <c r="BW68" s="769"/>
      <c r="BX68" s="769"/>
      <c r="BY68" s="769"/>
      <c r="BZ68" s="769"/>
      <c r="CA68" s="769"/>
      <c r="CB68" s="769"/>
      <c r="CC68" s="769"/>
      <c r="CD68" s="769"/>
      <c r="CE68" s="769"/>
      <c r="CF68" s="769"/>
      <c r="CG68" s="770"/>
      <c r="CH68" s="771"/>
      <c r="CI68" s="772"/>
      <c r="CJ68" s="772"/>
      <c r="CK68" s="772"/>
      <c r="CL68" s="773"/>
      <c r="CM68" s="771"/>
      <c r="CN68" s="772"/>
      <c r="CO68" s="772"/>
      <c r="CP68" s="772"/>
      <c r="CQ68" s="773"/>
      <c r="CR68" s="771"/>
      <c r="CS68" s="772"/>
      <c r="CT68" s="772"/>
      <c r="CU68" s="772"/>
      <c r="CV68" s="773"/>
      <c r="CW68" s="771"/>
      <c r="CX68" s="772"/>
      <c r="CY68" s="772"/>
      <c r="CZ68" s="772"/>
      <c r="DA68" s="773"/>
      <c r="DB68" s="771"/>
      <c r="DC68" s="772"/>
      <c r="DD68" s="772"/>
      <c r="DE68" s="772"/>
      <c r="DF68" s="773"/>
      <c r="DG68" s="771"/>
      <c r="DH68" s="772"/>
      <c r="DI68" s="772"/>
      <c r="DJ68" s="772"/>
      <c r="DK68" s="773"/>
      <c r="DL68" s="771"/>
      <c r="DM68" s="772"/>
      <c r="DN68" s="772"/>
      <c r="DO68" s="772"/>
      <c r="DP68" s="773"/>
      <c r="DQ68" s="771"/>
      <c r="DR68" s="772"/>
      <c r="DS68" s="772"/>
      <c r="DT68" s="772"/>
      <c r="DU68" s="773"/>
      <c r="DV68" s="768"/>
      <c r="DW68" s="769"/>
      <c r="DX68" s="769"/>
      <c r="DY68" s="769"/>
      <c r="DZ68" s="774"/>
      <c r="EA68" s="52"/>
    </row>
    <row r="69" spans="1:131" ht="26.25" customHeight="1" x14ac:dyDescent="0.15">
      <c r="A69" s="56">
        <v>2</v>
      </c>
      <c r="B69" s="711" t="s">
        <v>37</v>
      </c>
      <c r="C69" s="712"/>
      <c r="D69" s="712"/>
      <c r="E69" s="712"/>
      <c r="F69" s="712"/>
      <c r="G69" s="712"/>
      <c r="H69" s="712"/>
      <c r="I69" s="712"/>
      <c r="J69" s="712"/>
      <c r="K69" s="712"/>
      <c r="L69" s="712"/>
      <c r="M69" s="712"/>
      <c r="N69" s="712"/>
      <c r="O69" s="712"/>
      <c r="P69" s="713"/>
      <c r="Q69" s="714">
        <v>96</v>
      </c>
      <c r="R69" s="715"/>
      <c r="S69" s="715"/>
      <c r="T69" s="715"/>
      <c r="U69" s="715"/>
      <c r="V69" s="715">
        <v>95</v>
      </c>
      <c r="W69" s="715"/>
      <c r="X69" s="715"/>
      <c r="Y69" s="715"/>
      <c r="Z69" s="715"/>
      <c r="AA69" s="715">
        <v>1</v>
      </c>
      <c r="AB69" s="715"/>
      <c r="AC69" s="715"/>
      <c r="AD69" s="715"/>
      <c r="AE69" s="715"/>
      <c r="AF69" s="715">
        <v>1</v>
      </c>
      <c r="AG69" s="715"/>
      <c r="AH69" s="715"/>
      <c r="AI69" s="715"/>
      <c r="AJ69" s="715"/>
      <c r="AK69" s="715">
        <v>3</v>
      </c>
      <c r="AL69" s="715"/>
      <c r="AM69" s="715"/>
      <c r="AN69" s="715"/>
      <c r="AO69" s="715"/>
      <c r="AP69" s="715" t="s">
        <v>504</v>
      </c>
      <c r="AQ69" s="715"/>
      <c r="AR69" s="715"/>
      <c r="AS69" s="715"/>
      <c r="AT69" s="715"/>
      <c r="AU69" s="715" t="s">
        <v>504</v>
      </c>
      <c r="AV69" s="715"/>
      <c r="AW69" s="715"/>
      <c r="AX69" s="715"/>
      <c r="AY69" s="715"/>
      <c r="AZ69" s="721"/>
      <c r="BA69" s="721"/>
      <c r="BB69" s="721"/>
      <c r="BC69" s="721"/>
      <c r="BD69" s="722"/>
      <c r="BE69" s="59"/>
      <c r="BF69" s="59"/>
      <c r="BG69" s="59"/>
      <c r="BH69" s="59"/>
      <c r="BI69" s="59"/>
      <c r="BJ69" s="59"/>
      <c r="BK69" s="59"/>
      <c r="BL69" s="59"/>
      <c r="BM69" s="59"/>
      <c r="BN69" s="59"/>
      <c r="BO69" s="59"/>
      <c r="BP69" s="59"/>
      <c r="BQ69" s="56">
        <v>63</v>
      </c>
      <c r="BR69" s="77"/>
      <c r="BS69" s="768"/>
      <c r="BT69" s="769"/>
      <c r="BU69" s="769"/>
      <c r="BV69" s="769"/>
      <c r="BW69" s="769"/>
      <c r="BX69" s="769"/>
      <c r="BY69" s="769"/>
      <c r="BZ69" s="769"/>
      <c r="CA69" s="769"/>
      <c r="CB69" s="769"/>
      <c r="CC69" s="769"/>
      <c r="CD69" s="769"/>
      <c r="CE69" s="769"/>
      <c r="CF69" s="769"/>
      <c r="CG69" s="770"/>
      <c r="CH69" s="771"/>
      <c r="CI69" s="772"/>
      <c r="CJ69" s="772"/>
      <c r="CK69" s="772"/>
      <c r="CL69" s="773"/>
      <c r="CM69" s="771"/>
      <c r="CN69" s="772"/>
      <c r="CO69" s="772"/>
      <c r="CP69" s="772"/>
      <c r="CQ69" s="773"/>
      <c r="CR69" s="771"/>
      <c r="CS69" s="772"/>
      <c r="CT69" s="772"/>
      <c r="CU69" s="772"/>
      <c r="CV69" s="773"/>
      <c r="CW69" s="771"/>
      <c r="CX69" s="772"/>
      <c r="CY69" s="772"/>
      <c r="CZ69" s="772"/>
      <c r="DA69" s="773"/>
      <c r="DB69" s="771"/>
      <c r="DC69" s="772"/>
      <c r="DD69" s="772"/>
      <c r="DE69" s="772"/>
      <c r="DF69" s="773"/>
      <c r="DG69" s="771"/>
      <c r="DH69" s="772"/>
      <c r="DI69" s="772"/>
      <c r="DJ69" s="772"/>
      <c r="DK69" s="773"/>
      <c r="DL69" s="771"/>
      <c r="DM69" s="772"/>
      <c r="DN69" s="772"/>
      <c r="DO69" s="772"/>
      <c r="DP69" s="773"/>
      <c r="DQ69" s="771"/>
      <c r="DR69" s="772"/>
      <c r="DS69" s="772"/>
      <c r="DT69" s="772"/>
      <c r="DU69" s="773"/>
      <c r="DV69" s="768"/>
      <c r="DW69" s="769"/>
      <c r="DX69" s="769"/>
      <c r="DY69" s="769"/>
      <c r="DZ69" s="774"/>
      <c r="EA69" s="52"/>
    </row>
    <row r="70" spans="1:131" ht="26.25" customHeight="1" x14ac:dyDescent="0.15">
      <c r="A70" s="56">
        <v>3</v>
      </c>
      <c r="B70" s="711" t="s">
        <v>430</v>
      </c>
      <c r="C70" s="712"/>
      <c r="D70" s="712"/>
      <c r="E70" s="712"/>
      <c r="F70" s="712"/>
      <c r="G70" s="712"/>
      <c r="H70" s="712"/>
      <c r="I70" s="712"/>
      <c r="J70" s="712"/>
      <c r="K70" s="712"/>
      <c r="L70" s="712"/>
      <c r="M70" s="712"/>
      <c r="N70" s="712"/>
      <c r="O70" s="712"/>
      <c r="P70" s="713"/>
      <c r="Q70" s="714">
        <v>461</v>
      </c>
      <c r="R70" s="715"/>
      <c r="S70" s="715"/>
      <c r="T70" s="715"/>
      <c r="U70" s="715"/>
      <c r="V70" s="715">
        <v>257</v>
      </c>
      <c r="W70" s="715"/>
      <c r="X70" s="715"/>
      <c r="Y70" s="715"/>
      <c r="Z70" s="715"/>
      <c r="AA70" s="715">
        <v>204</v>
      </c>
      <c r="AB70" s="715"/>
      <c r="AC70" s="715"/>
      <c r="AD70" s="715"/>
      <c r="AE70" s="715"/>
      <c r="AF70" s="715">
        <v>204</v>
      </c>
      <c r="AG70" s="715"/>
      <c r="AH70" s="715"/>
      <c r="AI70" s="715"/>
      <c r="AJ70" s="715"/>
      <c r="AK70" s="715" t="s">
        <v>504</v>
      </c>
      <c r="AL70" s="715"/>
      <c r="AM70" s="715"/>
      <c r="AN70" s="715"/>
      <c r="AO70" s="715"/>
      <c r="AP70" s="715" t="s">
        <v>504</v>
      </c>
      <c r="AQ70" s="715"/>
      <c r="AR70" s="715"/>
      <c r="AS70" s="715"/>
      <c r="AT70" s="715"/>
      <c r="AU70" s="715" t="s">
        <v>504</v>
      </c>
      <c r="AV70" s="715"/>
      <c r="AW70" s="715"/>
      <c r="AX70" s="715"/>
      <c r="AY70" s="715"/>
      <c r="AZ70" s="721"/>
      <c r="BA70" s="721"/>
      <c r="BB70" s="721"/>
      <c r="BC70" s="721"/>
      <c r="BD70" s="722"/>
      <c r="BE70" s="59"/>
      <c r="BF70" s="59"/>
      <c r="BG70" s="59"/>
      <c r="BH70" s="59"/>
      <c r="BI70" s="59"/>
      <c r="BJ70" s="59"/>
      <c r="BK70" s="59"/>
      <c r="BL70" s="59"/>
      <c r="BM70" s="59"/>
      <c r="BN70" s="59"/>
      <c r="BO70" s="59"/>
      <c r="BP70" s="59"/>
      <c r="BQ70" s="56">
        <v>64</v>
      </c>
      <c r="BR70" s="77"/>
      <c r="BS70" s="768"/>
      <c r="BT70" s="769"/>
      <c r="BU70" s="769"/>
      <c r="BV70" s="769"/>
      <c r="BW70" s="769"/>
      <c r="BX70" s="769"/>
      <c r="BY70" s="769"/>
      <c r="BZ70" s="769"/>
      <c r="CA70" s="769"/>
      <c r="CB70" s="769"/>
      <c r="CC70" s="769"/>
      <c r="CD70" s="769"/>
      <c r="CE70" s="769"/>
      <c r="CF70" s="769"/>
      <c r="CG70" s="770"/>
      <c r="CH70" s="771"/>
      <c r="CI70" s="772"/>
      <c r="CJ70" s="772"/>
      <c r="CK70" s="772"/>
      <c r="CL70" s="773"/>
      <c r="CM70" s="771"/>
      <c r="CN70" s="772"/>
      <c r="CO70" s="772"/>
      <c r="CP70" s="772"/>
      <c r="CQ70" s="773"/>
      <c r="CR70" s="771"/>
      <c r="CS70" s="772"/>
      <c r="CT70" s="772"/>
      <c r="CU70" s="772"/>
      <c r="CV70" s="773"/>
      <c r="CW70" s="771"/>
      <c r="CX70" s="772"/>
      <c r="CY70" s="772"/>
      <c r="CZ70" s="772"/>
      <c r="DA70" s="773"/>
      <c r="DB70" s="771"/>
      <c r="DC70" s="772"/>
      <c r="DD70" s="772"/>
      <c r="DE70" s="772"/>
      <c r="DF70" s="773"/>
      <c r="DG70" s="771"/>
      <c r="DH70" s="772"/>
      <c r="DI70" s="772"/>
      <c r="DJ70" s="772"/>
      <c r="DK70" s="773"/>
      <c r="DL70" s="771"/>
      <c r="DM70" s="772"/>
      <c r="DN70" s="772"/>
      <c r="DO70" s="772"/>
      <c r="DP70" s="773"/>
      <c r="DQ70" s="771"/>
      <c r="DR70" s="772"/>
      <c r="DS70" s="772"/>
      <c r="DT70" s="772"/>
      <c r="DU70" s="773"/>
      <c r="DV70" s="768"/>
      <c r="DW70" s="769"/>
      <c r="DX70" s="769"/>
      <c r="DY70" s="769"/>
      <c r="DZ70" s="774"/>
      <c r="EA70" s="52"/>
    </row>
    <row r="71" spans="1:131" ht="26.25" customHeight="1" x14ac:dyDescent="0.15">
      <c r="A71" s="56">
        <v>4</v>
      </c>
      <c r="B71" s="711" t="s">
        <v>202</v>
      </c>
      <c r="C71" s="712"/>
      <c r="D71" s="712"/>
      <c r="E71" s="712"/>
      <c r="F71" s="712"/>
      <c r="G71" s="712"/>
      <c r="H71" s="712"/>
      <c r="I71" s="712"/>
      <c r="J71" s="712"/>
      <c r="K71" s="712"/>
      <c r="L71" s="712"/>
      <c r="M71" s="712"/>
      <c r="N71" s="712"/>
      <c r="O71" s="712"/>
      <c r="P71" s="713"/>
      <c r="Q71" s="714">
        <v>975</v>
      </c>
      <c r="R71" s="715"/>
      <c r="S71" s="715"/>
      <c r="T71" s="715"/>
      <c r="U71" s="715"/>
      <c r="V71" s="715">
        <v>965</v>
      </c>
      <c r="W71" s="715"/>
      <c r="X71" s="715"/>
      <c r="Y71" s="715"/>
      <c r="Z71" s="715"/>
      <c r="AA71" s="715">
        <v>10</v>
      </c>
      <c r="AB71" s="715"/>
      <c r="AC71" s="715"/>
      <c r="AD71" s="715"/>
      <c r="AE71" s="715"/>
      <c r="AF71" s="715">
        <v>10</v>
      </c>
      <c r="AG71" s="715"/>
      <c r="AH71" s="715"/>
      <c r="AI71" s="715"/>
      <c r="AJ71" s="715"/>
      <c r="AK71" s="715" t="s">
        <v>504</v>
      </c>
      <c r="AL71" s="715"/>
      <c r="AM71" s="715"/>
      <c r="AN71" s="715"/>
      <c r="AO71" s="715"/>
      <c r="AP71" s="715" t="s">
        <v>504</v>
      </c>
      <c r="AQ71" s="715"/>
      <c r="AR71" s="715"/>
      <c r="AS71" s="715"/>
      <c r="AT71" s="715"/>
      <c r="AU71" s="715" t="s">
        <v>504</v>
      </c>
      <c r="AV71" s="715"/>
      <c r="AW71" s="715"/>
      <c r="AX71" s="715"/>
      <c r="AY71" s="715"/>
      <c r="AZ71" s="721"/>
      <c r="BA71" s="721"/>
      <c r="BB71" s="721"/>
      <c r="BC71" s="721"/>
      <c r="BD71" s="722"/>
      <c r="BE71" s="59"/>
      <c r="BF71" s="59"/>
      <c r="BG71" s="59"/>
      <c r="BH71" s="59"/>
      <c r="BI71" s="59"/>
      <c r="BJ71" s="59"/>
      <c r="BK71" s="59"/>
      <c r="BL71" s="59"/>
      <c r="BM71" s="59"/>
      <c r="BN71" s="59"/>
      <c r="BO71" s="59"/>
      <c r="BP71" s="59"/>
      <c r="BQ71" s="56">
        <v>65</v>
      </c>
      <c r="BR71" s="77"/>
      <c r="BS71" s="768"/>
      <c r="BT71" s="769"/>
      <c r="BU71" s="769"/>
      <c r="BV71" s="769"/>
      <c r="BW71" s="769"/>
      <c r="BX71" s="769"/>
      <c r="BY71" s="769"/>
      <c r="BZ71" s="769"/>
      <c r="CA71" s="769"/>
      <c r="CB71" s="769"/>
      <c r="CC71" s="769"/>
      <c r="CD71" s="769"/>
      <c r="CE71" s="769"/>
      <c r="CF71" s="769"/>
      <c r="CG71" s="770"/>
      <c r="CH71" s="771"/>
      <c r="CI71" s="772"/>
      <c r="CJ71" s="772"/>
      <c r="CK71" s="772"/>
      <c r="CL71" s="773"/>
      <c r="CM71" s="771"/>
      <c r="CN71" s="772"/>
      <c r="CO71" s="772"/>
      <c r="CP71" s="772"/>
      <c r="CQ71" s="773"/>
      <c r="CR71" s="771"/>
      <c r="CS71" s="772"/>
      <c r="CT71" s="772"/>
      <c r="CU71" s="772"/>
      <c r="CV71" s="773"/>
      <c r="CW71" s="771"/>
      <c r="CX71" s="772"/>
      <c r="CY71" s="772"/>
      <c r="CZ71" s="772"/>
      <c r="DA71" s="773"/>
      <c r="DB71" s="771"/>
      <c r="DC71" s="772"/>
      <c r="DD71" s="772"/>
      <c r="DE71" s="772"/>
      <c r="DF71" s="773"/>
      <c r="DG71" s="771"/>
      <c r="DH71" s="772"/>
      <c r="DI71" s="772"/>
      <c r="DJ71" s="772"/>
      <c r="DK71" s="773"/>
      <c r="DL71" s="771"/>
      <c r="DM71" s="772"/>
      <c r="DN71" s="772"/>
      <c r="DO71" s="772"/>
      <c r="DP71" s="773"/>
      <c r="DQ71" s="771"/>
      <c r="DR71" s="772"/>
      <c r="DS71" s="772"/>
      <c r="DT71" s="772"/>
      <c r="DU71" s="773"/>
      <c r="DV71" s="768"/>
      <c r="DW71" s="769"/>
      <c r="DX71" s="769"/>
      <c r="DY71" s="769"/>
      <c r="DZ71" s="774"/>
      <c r="EA71" s="52"/>
    </row>
    <row r="72" spans="1:131" ht="26.25" customHeight="1" x14ac:dyDescent="0.15">
      <c r="A72" s="56">
        <v>5</v>
      </c>
      <c r="B72" s="711" t="s">
        <v>501</v>
      </c>
      <c r="C72" s="712"/>
      <c r="D72" s="712"/>
      <c r="E72" s="712"/>
      <c r="F72" s="712"/>
      <c r="G72" s="712"/>
      <c r="H72" s="712"/>
      <c r="I72" s="712"/>
      <c r="J72" s="712"/>
      <c r="K72" s="712"/>
      <c r="L72" s="712"/>
      <c r="M72" s="712"/>
      <c r="N72" s="712"/>
      <c r="O72" s="712"/>
      <c r="P72" s="713"/>
      <c r="Q72" s="714">
        <v>359263</v>
      </c>
      <c r="R72" s="715"/>
      <c r="S72" s="715"/>
      <c r="T72" s="715"/>
      <c r="U72" s="715"/>
      <c r="V72" s="715">
        <v>349158</v>
      </c>
      <c r="W72" s="715"/>
      <c r="X72" s="715"/>
      <c r="Y72" s="715"/>
      <c r="Z72" s="715"/>
      <c r="AA72" s="715">
        <v>10106</v>
      </c>
      <c r="AB72" s="715"/>
      <c r="AC72" s="715"/>
      <c r="AD72" s="715"/>
      <c r="AE72" s="715"/>
      <c r="AF72" s="715">
        <v>10106</v>
      </c>
      <c r="AG72" s="715"/>
      <c r="AH72" s="715"/>
      <c r="AI72" s="715"/>
      <c r="AJ72" s="715"/>
      <c r="AK72" s="715">
        <v>703</v>
      </c>
      <c r="AL72" s="715"/>
      <c r="AM72" s="715"/>
      <c r="AN72" s="715"/>
      <c r="AO72" s="715"/>
      <c r="AP72" s="715" t="s">
        <v>504</v>
      </c>
      <c r="AQ72" s="715"/>
      <c r="AR72" s="715"/>
      <c r="AS72" s="715"/>
      <c r="AT72" s="715"/>
      <c r="AU72" s="715" t="s">
        <v>504</v>
      </c>
      <c r="AV72" s="715"/>
      <c r="AW72" s="715"/>
      <c r="AX72" s="715"/>
      <c r="AY72" s="715"/>
      <c r="AZ72" s="721"/>
      <c r="BA72" s="721"/>
      <c r="BB72" s="721"/>
      <c r="BC72" s="721"/>
      <c r="BD72" s="722"/>
      <c r="BE72" s="59"/>
      <c r="BF72" s="59"/>
      <c r="BG72" s="59"/>
      <c r="BH72" s="59"/>
      <c r="BI72" s="59"/>
      <c r="BJ72" s="59"/>
      <c r="BK72" s="59"/>
      <c r="BL72" s="59"/>
      <c r="BM72" s="59"/>
      <c r="BN72" s="59"/>
      <c r="BO72" s="59"/>
      <c r="BP72" s="59"/>
      <c r="BQ72" s="56">
        <v>66</v>
      </c>
      <c r="BR72" s="77"/>
      <c r="BS72" s="768"/>
      <c r="BT72" s="769"/>
      <c r="BU72" s="769"/>
      <c r="BV72" s="769"/>
      <c r="BW72" s="769"/>
      <c r="BX72" s="769"/>
      <c r="BY72" s="769"/>
      <c r="BZ72" s="769"/>
      <c r="CA72" s="769"/>
      <c r="CB72" s="769"/>
      <c r="CC72" s="769"/>
      <c r="CD72" s="769"/>
      <c r="CE72" s="769"/>
      <c r="CF72" s="769"/>
      <c r="CG72" s="770"/>
      <c r="CH72" s="771"/>
      <c r="CI72" s="772"/>
      <c r="CJ72" s="772"/>
      <c r="CK72" s="772"/>
      <c r="CL72" s="773"/>
      <c r="CM72" s="771"/>
      <c r="CN72" s="772"/>
      <c r="CO72" s="772"/>
      <c r="CP72" s="772"/>
      <c r="CQ72" s="773"/>
      <c r="CR72" s="771"/>
      <c r="CS72" s="772"/>
      <c r="CT72" s="772"/>
      <c r="CU72" s="772"/>
      <c r="CV72" s="773"/>
      <c r="CW72" s="771"/>
      <c r="CX72" s="772"/>
      <c r="CY72" s="772"/>
      <c r="CZ72" s="772"/>
      <c r="DA72" s="773"/>
      <c r="DB72" s="771"/>
      <c r="DC72" s="772"/>
      <c r="DD72" s="772"/>
      <c r="DE72" s="772"/>
      <c r="DF72" s="773"/>
      <c r="DG72" s="771"/>
      <c r="DH72" s="772"/>
      <c r="DI72" s="772"/>
      <c r="DJ72" s="772"/>
      <c r="DK72" s="773"/>
      <c r="DL72" s="771"/>
      <c r="DM72" s="772"/>
      <c r="DN72" s="772"/>
      <c r="DO72" s="772"/>
      <c r="DP72" s="773"/>
      <c r="DQ72" s="771"/>
      <c r="DR72" s="772"/>
      <c r="DS72" s="772"/>
      <c r="DT72" s="772"/>
      <c r="DU72" s="773"/>
      <c r="DV72" s="768"/>
      <c r="DW72" s="769"/>
      <c r="DX72" s="769"/>
      <c r="DY72" s="769"/>
      <c r="DZ72" s="774"/>
      <c r="EA72" s="52"/>
    </row>
    <row r="73" spans="1:131" ht="26.25" customHeight="1" x14ac:dyDescent="0.15">
      <c r="A73" s="56">
        <v>6</v>
      </c>
      <c r="B73" s="711" t="s">
        <v>95</v>
      </c>
      <c r="C73" s="712"/>
      <c r="D73" s="712"/>
      <c r="E73" s="712"/>
      <c r="F73" s="712"/>
      <c r="G73" s="712"/>
      <c r="H73" s="712"/>
      <c r="I73" s="712"/>
      <c r="J73" s="712"/>
      <c r="K73" s="712"/>
      <c r="L73" s="712"/>
      <c r="M73" s="712"/>
      <c r="N73" s="712"/>
      <c r="O73" s="712"/>
      <c r="P73" s="713"/>
      <c r="Q73" s="714">
        <v>5641</v>
      </c>
      <c r="R73" s="715"/>
      <c r="S73" s="715"/>
      <c r="T73" s="715"/>
      <c r="U73" s="715"/>
      <c r="V73" s="715">
        <v>5343</v>
      </c>
      <c r="W73" s="715"/>
      <c r="X73" s="715"/>
      <c r="Y73" s="715"/>
      <c r="Z73" s="715"/>
      <c r="AA73" s="715">
        <v>298</v>
      </c>
      <c r="AB73" s="715"/>
      <c r="AC73" s="715"/>
      <c r="AD73" s="715"/>
      <c r="AE73" s="715"/>
      <c r="AF73" s="715">
        <v>5071</v>
      </c>
      <c r="AG73" s="715"/>
      <c r="AH73" s="715"/>
      <c r="AI73" s="715"/>
      <c r="AJ73" s="715"/>
      <c r="AK73" s="715" t="s">
        <v>504</v>
      </c>
      <c r="AL73" s="715"/>
      <c r="AM73" s="715"/>
      <c r="AN73" s="715"/>
      <c r="AO73" s="715"/>
      <c r="AP73" s="715">
        <v>6863</v>
      </c>
      <c r="AQ73" s="715"/>
      <c r="AR73" s="715"/>
      <c r="AS73" s="715"/>
      <c r="AT73" s="715"/>
      <c r="AU73" s="715" t="s">
        <v>504</v>
      </c>
      <c r="AV73" s="715"/>
      <c r="AW73" s="715"/>
      <c r="AX73" s="715"/>
      <c r="AY73" s="715"/>
      <c r="AZ73" s="721"/>
      <c r="BA73" s="721"/>
      <c r="BB73" s="721"/>
      <c r="BC73" s="721"/>
      <c r="BD73" s="722"/>
      <c r="BE73" s="59"/>
      <c r="BF73" s="59"/>
      <c r="BG73" s="59"/>
      <c r="BH73" s="59"/>
      <c r="BI73" s="59"/>
      <c r="BJ73" s="59"/>
      <c r="BK73" s="59"/>
      <c r="BL73" s="59"/>
      <c r="BM73" s="59"/>
      <c r="BN73" s="59"/>
      <c r="BO73" s="59"/>
      <c r="BP73" s="59"/>
      <c r="BQ73" s="56">
        <v>67</v>
      </c>
      <c r="BR73" s="77"/>
      <c r="BS73" s="768"/>
      <c r="BT73" s="769"/>
      <c r="BU73" s="769"/>
      <c r="BV73" s="769"/>
      <c r="BW73" s="769"/>
      <c r="BX73" s="769"/>
      <c r="BY73" s="769"/>
      <c r="BZ73" s="769"/>
      <c r="CA73" s="769"/>
      <c r="CB73" s="769"/>
      <c r="CC73" s="769"/>
      <c r="CD73" s="769"/>
      <c r="CE73" s="769"/>
      <c r="CF73" s="769"/>
      <c r="CG73" s="770"/>
      <c r="CH73" s="771"/>
      <c r="CI73" s="772"/>
      <c r="CJ73" s="772"/>
      <c r="CK73" s="772"/>
      <c r="CL73" s="773"/>
      <c r="CM73" s="771"/>
      <c r="CN73" s="772"/>
      <c r="CO73" s="772"/>
      <c r="CP73" s="772"/>
      <c r="CQ73" s="773"/>
      <c r="CR73" s="771"/>
      <c r="CS73" s="772"/>
      <c r="CT73" s="772"/>
      <c r="CU73" s="772"/>
      <c r="CV73" s="773"/>
      <c r="CW73" s="771"/>
      <c r="CX73" s="772"/>
      <c r="CY73" s="772"/>
      <c r="CZ73" s="772"/>
      <c r="DA73" s="773"/>
      <c r="DB73" s="771"/>
      <c r="DC73" s="772"/>
      <c r="DD73" s="772"/>
      <c r="DE73" s="772"/>
      <c r="DF73" s="773"/>
      <c r="DG73" s="771"/>
      <c r="DH73" s="772"/>
      <c r="DI73" s="772"/>
      <c r="DJ73" s="772"/>
      <c r="DK73" s="773"/>
      <c r="DL73" s="771"/>
      <c r="DM73" s="772"/>
      <c r="DN73" s="772"/>
      <c r="DO73" s="772"/>
      <c r="DP73" s="773"/>
      <c r="DQ73" s="771"/>
      <c r="DR73" s="772"/>
      <c r="DS73" s="772"/>
      <c r="DT73" s="772"/>
      <c r="DU73" s="773"/>
      <c r="DV73" s="768"/>
      <c r="DW73" s="769"/>
      <c r="DX73" s="769"/>
      <c r="DY73" s="769"/>
      <c r="DZ73" s="774"/>
      <c r="EA73" s="52"/>
    </row>
    <row r="74" spans="1:131" ht="26.25" customHeight="1" x14ac:dyDescent="0.15">
      <c r="A74" s="56">
        <v>7</v>
      </c>
      <c r="B74" s="711" t="s">
        <v>502</v>
      </c>
      <c r="C74" s="712"/>
      <c r="D74" s="712"/>
      <c r="E74" s="712"/>
      <c r="F74" s="712"/>
      <c r="G74" s="712"/>
      <c r="H74" s="712"/>
      <c r="I74" s="712"/>
      <c r="J74" s="712"/>
      <c r="K74" s="712"/>
      <c r="L74" s="712"/>
      <c r="M74" s="712"/>
      <c r="N74" s="712"/>
      <c r="O74" s="712"/>
      <c r="P74" s="713"/>
      <c r="Q74" s="714">
        <v>390</v>
      </c>
      <c r="R74" s="715"/>
      <c r="S74" s="715"/>
      <c r="T74" s="715"/>
      <c r="U74" s="715"/>
      <c r="V74" s="715">
        <v>367</v>
      </c>
      <c r="W74" s="715"/>
      <c r="X74" s="715"/>
      <c r="Y74" s="715"/>
      <c r="Z74" s="715"/>
      <c r="AA74" s="715">
        <v>23</v>
      </c>
      <c r="AB74" s="715"/>
      <c r="AC74" s="715"/>
      <c r="AD74" s="715"/>
      <c r="AE74" s="715"/>
      <c r="AF74" s="715">
        <v>23</v>
      </c>
      <c r="AG74" s="715"/>
      <c r="AH74" s="715"/>
      <c r="AI74" s="715"/>
      <c r="AJ74" s="715"/>
      <c r="AK74" s="715" t="s">
        <v>504</v>
      </c>
      <c r="AL74" s="715"/>
      <c r="AM74" s="715"/>
      <c r="AN74" s="715"/>
      <c r="AO74" s="715"/>
      <c r="AP74" s="715" t="s">
        <v>504</v>
      </c>
      <c r="AQ74" s="715"/>
      <c r="AR74" s="715"/>
      <c r="AS74" s="715"/>
      <c r="AT74" s="715"/>
      <c r="AU74" s="715" t="s">
        <v>504</v>
      </c>
      <c r="AV74" s="715"/>
      <c r="AW74" s="715"/>
      <c r="AX74" s="715"/>
      <c r="AY74" s="715"/>
      <c r="AZ74" s="721"/>
      <c r="BA74" s="721"/>
      <c r="BB74" s="721"/>
      <c r="BC74" s="721"/>
      <c r="BD74" s="722"/>
      <c r="BE74" s="59"/>
      <c r="BF74" s="59"/>
      <c r="BG74" s="59"/>
      <c r="BH74" s="59"/>
      <c r="BI74" s="59"/>
      <c r="BJ74" s="59"/>
      <c r="BK74" s="59"/>
      <c r="BL74" s="59"/>
      <c r="BM74" s="59"/>
      <c r="BN74" s="59"/>
      <c r="BO74" s="59"/>
      <c r="BP74" s="59"/>
      <c r="BQ74" s="56">
        <v>68</v>
      </c>
      <c r="BR74" s="77"/>
      <c r="BS74" s="768"/>
      <c r="BT74" s="769"/>
      <c r="BU74" s="769"/>
      <c r="BV74" s="769"/>
      <c r="BW74" s="769"/>
      <c r="BX74" s="769"/>
      <c r="BY74" s="769"/>
      <c r="BZ74" s="769"/>
      <c r="CA74" s="769"/>
      <c r="CB74" s="769"/>
      <c r="CC74" s="769"/>
      <c r="CD74" s="769"/>
      <c r="CE74" s="769"/>
      <c r="CF74" s="769"/>
      <c r="CG74" s="770"/>
      <c r="CH74" s="771"/>
      <c r="CI74" s="772"/>
      <c r="CJ74" s="772"/>
      <c r="CK74" s="772"/>
      <c r="CL74" s="773"/>
      <c r="CM74" s="771"/>
      <c r="CN74" s="772"/>
      <c r="CO74" s="772"/>
      <c r="CP74" s="772"/>
      <c r="CQ74" s="773"/>
      <c r="CR74" s="771"/>
      <c r="CS74" s="772"/>
      <c r="CT74" s="772"/>
      <c r="CU74" s="772"/>
      <c r="CV74" s="773"/>
      <c r="CW74" s="771"/>
      <c r="CX74" s="772"/>
      <c r="CY74" s="772"/>
      <c r="CZ74" s="772"/>
      <c r="DA74" s="773"/>
      <c r="DB74" s="771"/>
      <c r="DC74" s="772"/>
      <c r="DD74" s="772"/>
      <c r="DE74" s="772"/>
      <c r="DF74" s="773"/>
      <c r="DG74" s="771"/>
      <c r="DH74" s="772"/>
      <c r="DI74" s="772"/>
      <c r="DJ74" s="772"/>
      <c r="DK74" s="773"/>
      <c r="DL74" s="771"/>
      <c r="DM74" s="772"/>
      <c r="DN74" s="772"/>
      <c r="DO74" s="772"/>
      <c r="DP74" s="773"/>
      <c r="DQ74" s="771"/>
      <c r="DR74" s="772"/>
      <c r="DS74" s="772"/>
      <c r="DT74" s="772"/>
      <c r="DU74" s="773"/>
      <c r="DV74" s="768"/>
      <c r="DW74" s="769"/>
      <c r="DX74" s="769"/>
      <c r="DY74" s="769"/>
      <c r="DZ74" s="774"/>
      <c r="EA74" s="52"/>
    </row>
    <row r="75" spans="1:131" ht="26.25" customHeight="1" x14ac:dyDescent="0.15">
      <c r="A75" s="56">
        <v>8</v>
      </c>
      <c r="B75" s="711" t="s">
        <v>470</v>
      </c>
      <c r="C75" s="712"/>
      <c r="D75" s="712"/>
      <c r="E75" s="712"/>
      <c r="F75" s="712"/>
      <c r="G75" s="712"/>
      <c r="H75" s="712"/>
      <c r="I75" s="712"/>
      <c r="J75" s="712"/>
      <c r="K75" s="712"/>
      <c r="L75" s="712"/>
      <c r="M75" s="712"/>
      <c r="N75" s="712"/>
      <c r="O75" s="712"/>
      <c r="P75" s="713"/>
      <c r="Q75" s="723">
        <v>167</v>
      </c>
      <c r="R75" s="718"/>
      <c r="S75" s="718"/>
      <c r="T75" s="718"/>
      <c r="U75" s="720"/>
      <c r="V75" s="716">
        <v>140</v>
      </c>
      <c r="W75" s="718"/>
      <c r="X75" s="718"/>
      <c r="Y75" s="718"/>
      <c r="Z75" s="720"/>
      <c r="AA75" s="716">
        <v>27</v>
      </c>
      <c r="AB75" s="718"/>
      <c r="AC75" s="718"/>
      <c r="AD75" s="718"/>
      <c r="AE75" s="720"/>
      <c r="AF75" s="716">
        <v>27</v>
      </c>
      <c r="AG75" s="718"/>
      <c r="AH75" s="718"/>
      <c r="AI75" s="718"/>
      <c r="AJ75" s="720"/>
      <c r="AK75" s="715" t="s">
        <v>504</v>
      </c>
      <c r="AL75" s="715"/>
      <c r="AM75" s="715"/>
      <c r="AN75" s="715"/>
      <c r="AO75" s="715"/>
      <c r="AP75" s="715" t="s">
        <v>504</v>
      </c>
      <c r="AQ75" s="715"/>
      <c r="AR75" s="715"/>
      <c r="AS75" s="715"/>
      <c r="AT75" s="715"/>
      <c r="AU75" s="715" t="s">
        <v>504</v>
      </c>
      <c r="AV75" s="715"/>
      <c r="AW75" s="715"/>
      <c r="AX75" s="715"/>
      <c r="AY75" s="715"/>
      <c r="AZ75" s="721"/>
      <c r="BA75" s="721"/>
      <c r="BB75" s="721"/>
      <c r="BC75" s="721"/>
      <c r="BD75" s="722"/>
      <c r="BE75" s="59"/>
      <c r="BF75" s="59"/>
      <c r="BG75" s="59"/>
      <c r="BH75" s="59"/>
      <c r="BI75" s="59"/>
      <c r="BJ75" s="59"/>
      <c r="BK75" s="59"/>
      <c r="BL75" s="59"/>
      <c r="BM75" s="59"/>
      <c r="BN75" s="59"/>
      <c r="BO75" s="59"/>
      <c r="BP75" s="59"/>
      <c r="BQ75" s="56">
        <v>69</v>
      </c>
      <c r="BR75" s="77"/>
      <c r="BS75" s="768"/>
      <c r="BT75" s="769"/>
      <c r="BU75" s="769"/>
      <c r="BV75" s="769"/>
      <c r="BW75" s="769"/>
      <c r="BX75" s="769"/>
      <c r="BY75" s="769"/>
      <c r="BZ75" s="769"/>
      <c r="CA75" s="769"/>
      <c r="CB75" s="769"/>
      <c r="CC75" s="769"/>
      <c r="CD75" s="769"/>
      <c r="CE75" s="769"/>
      <c r="CF75" s="769"/>
      <c r="CG75" s="770"/>
      <c r="CH75" s="771"/>
      <c r="CI75" s="772"/>
      <c r="CJ75" s="772"/>
      <c r="CK75" s="772"/>
      <c r="CL75" s="773"/>
      <c r="CM75" s="771"/>
      <c r="CN75" s="772"/>
      <c r="CO75" s="772"/>
      <c r="CP75" s="772"/>
      <c r="CQ75" s="773"/>
      <c r="CR75" s="771"/>
      <c r="CS75" s="772"/>
      <c r="CT75" s="772"/>
      <c r="CU75" s="772"/>
      <c r="CV75" s="773"/>
      <c r="CW75" s="771"/>
      <c r="CX75" s="772"/>
      <c r="CY75" s="772"/>
      <c r="CZ75" s="772"/>
      <c r="DA75" s="773"/>
      <c r="DB75" s="771"/>
      <c r="DC75" s="772"/>
      <c r="DD75" s="772"/>
      <c r="DE75" s="772"/>
      <c r="DF75" s="773"/>
      <c r="DG75" s="771"/>
      <c r="DH75" s="772"/>
      <c r="DI75" s="772"/>
      <c r="DJ75" s="772"/>
      <c r="DK75" s="773"/>
      <c r="DL75" s="771"/>
      <c r="DM75" s="772"/>
      <c r="DN75" s="772"/>
      <c r="DO75" s="772"/>
      <c r="DP75" s="773"/>
      <c r="DQ75" s="771"/>
      <c r="DR75" s="772"/>
      <c r="DS75" s="772"/>
      <c r="DT75" s="772"/>
      <c r="DU75" s="773"/>
      <c r="DV75" s="768"/>
      <c r="DW75" s="769"/>
      <c r="DX75" s="769"/>
      <c r="DY75" s="769"/>
      <c r="DZ75" s="774"/>
      <c r="EA75" s="52"/>
    </row>
    <row r="76" spans="1:131" ht="26.25" customHeight="1" x14ac:dyDescent="0.15">
      <c r="A76" s="56">
        <v>9</v>
      </c>
      <c r="B76" s="711" t="s">
        <v>503</v>
      </c>
      <c r="C76" s="712"/>
      <c r="D76" s="712"/>
      <c r="E76" s="712"/>
      <c r="F76" s="712"/>
      <c r="G76" s="712"/>
      <c r="H76" s="712"/>
      <c r="I76" s="712"/>
      <c r="J76" s="712"/>
      <c r="K76" s="712"/>
      <c r="L76" s="712"/>
      <c r="M76" s="712"/>
      <c r="N76" s="712"/>
      <c r="O76" s="712"/>
      <c r="P76" s="713"/>
      <c r="Q76" s="723">
        <v>7329</v>
      </c>
      <c r="R76" s="718"/>
      <c r="S76" s="718"/>
      <c r="T76" s="718"/>
      <c r="U76" s="720"/>
      <c r="V76" s="716">
        <v>6655</v>
      </c>
      <c r="W76" s="718"/>
      <c r="X76" s="718"/>
      <c r="Y76" s="718"/>
      <c r="Z76" s="720"/>
      <c r="AA76" s="716">
        <v>674</v>
      </c>
      <c r="AB76" s="718"/>
      <c r="AC76" s="718"/>
      <c r="AD76" s="718"/>
      <c r="AE76" s="720"/>
      <c r="AF76" s="716">
        <v>649</v>
      </c>
      <c r="AG76" s="718"/>
      <c r="AH76" s="718"/>
      <c r="AI76" s="718"/>
      <c r="AJ76" s="720"/>
      <c r="AK76" s="716" t="s">
        <v>504</v>
      </c>
      <c r="AL76" s="718"/>
      <c r="AM76" s="718"/>
      <c r="AN76" s="718"/>
      <c r="AO76" s="720"/>
      <c r="AP76" s="716">
        <v>6053</v>
      </c>
      <c r="AQ76" s="718"/>
      <c r="AR76" s="718"/>
      <c r="AS76" s="718"/>
      <c r="AT76" s="720"/>
      <c r="AU76" s="715">
        <v>1926</v>
      </c>
      <c r="AV76" s="715"/>
      <c r="AW76" s="715"/>
      <c r="AX76" s="715"/>
      <c r="AY76" s="715"/>
      <c r="AZ76" s="721"/>
      <c r="BA76" s="721"/>
      <c r="BB76" s="721"/>
      <c r="BC76" s="721"/>
      <c r="BD76" s="722"/>
      <c r="BE76" s="59"/>
      <c r="BF76" s="59"/>
      <c r="BG76" s="59"/>
      <c r="BH76" s="59"/>
      <c r="BI76" s="59"/>
      <c r="BJ76" s="59"/>
      <c r="BK76" s="59"/>
      <c r="BL76" s="59"/>
      <c r="BM76" s="59"/>
      <c r="BN76" s="59"/>
      <c r="BO76" s="59"/>
      <c r="BP76" s="59"/>
      <c r="BQ76" s="56">
        <v>70</v>
      </c>
      <c r="BR76" s="77"/>
      <c r="BS76" s="768"/>
      <c r="BT76" s="769"/>
      <c r="BU76" s="769"/>
      <c r="BV76" s="769"/>
      <c r="BW76" s="769"/>
      <c r="BX76" s="769"/>
      <c r="BY76" s="769"/>
      <c r="BZ76" s="769"/>
      <c r="CA76" s="769"/>
      <c r="CB76" s="769"/>
      <c r="CC76" s="769"/>
      <c r="CD76" s="769"/>
      <c r="CE76" s="769"/>
      <c r="CF76" s="769"/>
      <c r="CG76" s="770"/>
      <c r="CH76" s="771"/>
      <c r="CI76" s="772"/>
      <c r="CJ76" s="772"/>
      <c r="CK76" s="772"/>
      <c r="CL76" s="773"/>
      <c r="CM76" s="771"/>
      <c r="CN76" s="772"/>
      <c r="CO76" s="772"/>
      <c r="CP76" s="772"/>
      <c r="CQ76" s="773"/>
      <c r="CR76" s="771"/>
      <c r="CS76" s="772"/>
      <c r="CT76" s="772"/>
      <c r="CU76" s="772"/>
      <c r="CV76" s="773"/>
      <c r="CW76" s="771"/>
      <c r="CX76" s="772"/>
      <c r="CY76" s="772"/>
      <c r="CZ76" s="772"/>
      <c r="DA76" s="773"/>
      <c r="DB76" s="771"/>
      <c r="DC76" s="772"/>
      <c r="DD76" s="772"/>
      <c r="DE76" s="772"/>
      <c r="DF76" s="773"/>
      <c r="DG76" s="771"/>
      <c r="DH76" s="772"/>
      <c r="DI76" s="772"/>
      <c r="DJ76" s="772"/>
      <c r="DK76" s="773"/>
      <c r="DL76" s="771"/>
      <c r="DM76" s="772"/>
      <c r="DN76" s="772"/>
      <c r="DO76" s="772"/>
      <c r="DP76" s="773"/>
      <c r="DQ76" s="771"/>
      <c r="DR76" s="772"/>
      <c r="DS76" s="772"/>
      <c r="DT76" s="772"/>
      <c r="DU76" s="773"/>
      <c r="DV76" s="768"/>
      <c r="DW76" s="769"/>
      <c r="DX76" s="769"/>
      <c r="DY76" s="769"/>
      <c r="DZ76" s="774"/>
      <c r="EA76" s="52"/>
    </row>
    <row r="77" spans="1:131" ht="26.25" customHeight="1" x14ac:dyDescent="0.15">
      <c r="A77" s="56">
        <v>10</v>
      </c>
      <c r="B77" s="711" t="s">
        <v>349</v>
      </c>
      <c r="C77" s="712"/>
      <c r="D77" s="712"/>
      <c r="E77" s="712"/>
      <c r="F77" s="712"/>
      <c r="G77" s="712"/>
      <c r="H77" s="712"/>
      <c r="I77" s="712"/>
      <c r="J77" s="712"/>
      <c r="K77" s="712"/>
      <c r="L77" s="712"/>
      <c r="M77" s="712"/>
      <c r="N77" s="712"/>
      <c r="O77" s="712"/>
      <c r="P77" s="713"/>
      <c r="Q77" s="723">
        <v>4204</v>
      </c>
      <c r="R77" s="718"/>
      <c r="S77" s="718"/>
      <c r="T77" s="718"/>
      <c r="U77" s="720"/>
      <c r="V77" s="716">
        <v>4067</v>
      </c>
      <c r="W77" s="718"/>
      <c r="X77" s="718"/>
      <c r="Y77" s="718"/>
      <c r="Z77" s="720"/>
      <c r="AA77" s="716">
        <v>137</v>
      </c>
      <c r="AB77" s="718"/>
      <c r="AC77" s="718"/>
      <c r="AD77" s="718"/>
      <c r="AE77" s="720"/>
      <c r="AF77" s="716">
        <v>1001</v>
      </c>
      <c r="AG77" s="718"/>
      <c r="AH77" s="718"/>
      <c r="AI77" s="718"/>
      <c r="AJ77" s="720"/>
      <c r="AK77" s="716" t="s">
        <v>504</v>
      </c>
      <c r="AL77" s="718"/>
      <c r="AM77" s="718"/>
      <c r="AN77" s="718"/>
      <c r="AO77" s="720"/>
      <c r="AP77" s="716">
        <v>23067</v>
      </c>
      <c r="AQ77" s="718"/>
      <c r="AR77" s="718"/>
      <c r="AS77" s="718"/>
      <c r="AT77" s="720"/>
      <c r="AU77" s="715">
        <v>12973</v>
      </c>
      <c r="AV77" s="715"/>
      <c r="AW77" s="715"/>
      <c r="AX77" s="715"/>
      <c r="AY77" s="715"/>
      <c r="AZ77" s="721"/>
      <c r="BA77" s="721"/>
      <c r="BB77" s="721"/>
      <c r="BC77" s="721"/>
      <c r="BD77" s="722"/>
      <c r="BE77" s="59"/>
      <c r="BF77" s="59"/>
      <c r="BG77" s="59"/>
      <c r="BH77" s="59"/>
      <c r="BI77" s="59"/>
      <c r="BJ77" s="59"/>
      <c r="BK77" s="59"/>
      <c r="BL77" s="59"/>
      <c r="BM77" s="59"/>
      <c r="BN77" s="59"/>
      <c r="BO77" s="59"/>
      <c r="BP77" s="59"/>
      <c r="BQ77" s="56">
        <v>71</v>
      </c>
      <c r="BR77" s="77"/>
      <c r="BS77" s="768"/>
      <c r="BT77" s="769"/>
      <c r="BU77" s="769"/>
      <c r="BV77" s="769"/>
      <c r="BW77" s="769"/>
      <c r="BX77" s="769"/>
      <c r="BY77" s="769"/>
      <c r="BZ77" s="769"/>
      <c r="CA77" s="769"/>
      <c r="CB77" s="769"/>
      <c r="CC77" s="769"/>
      <c r="CD77" s="769"/>
      <c r="CE77" s="769"/>
      <c r="CF77" s="769"/>
      <c r="CG77" s="770"/>
      <c r="CH77" s="771"/>
      <c r="CI77" s="772"/>
      <c r="CJ77" s="772"/>
      <c r="CK77" s="772"/>
      <c r="CL77" s="773"/>
      <c r="CM77" s="771"/>
      <c r="CN77" s="772"/>
      <c r="CO77" s="772"/>
      <c r="CP77" s="772"/>
      <c r="CQ77" s="773"/>
      <c r="CR77" s="771"/>
      <c r="CS77" s="772"/>
      <c r="CT77" s="772"/>
      <c r="CU77" s="772"/>
      <c r="CV77" s="773"/>
      <c r="CW77" s="771"/>
      <c r="CX77" s="772"/>
      <c r="CY77" s="772"/>
      <c r="CZ77" s="772"/>
      <c r="DA77" s="773"/>
      <c r="DB77" s="771"/>
      <c r="DC77" s="772"/>
      <c r="DD77" s="772"/>
      <c r="DE77" s="772"/>
      <c r="DF77" s="773"/>
      <c r="DG77" s="771"/>
      <c r="DH77" s="772"/>
      <c r="DI77" s="772"/>
      <c r="DJ77" s="772"/>
      <c r="DK77" s="773"/>
      <c r="DL77" s="771"/>
      <c r="DM77" s="772"/>
      <c r="DN77" s="772"/>
      <c r="DO77" s="772"/>
      <c r="DP77" s="773"/>
      <c r="DQ77" s="771"/>
      <c r="DR77" s="772"/>
      <c r="DS77" s="772"/>
      <c r="DT77" s="772"/>
      <c r="DU77" s="773"/>
      <c r="DV77" s="768"/>
      <c r="DW77" s="769"/>
      <c r="DX77" s="769"/>
      <c r="DY77" s="769"/>
      <c r="DZ77" s="774"/>
      <c r="EA77" s="52"/>
    </row>
    <row r="78" spans="1:131" ht="26.25" customHeight="1" x14ac:dyDescent="0.15">
      <c r="A78" s="56">
        <v>11</v>
      </c>
      <c r="B78" s="711" t="s">
        <v>283</v>
      </c>
      <c r="C78" s="712"/>
      <c r="D78" s="712"/>
      <c r="E78" s="712"/>
      <c r="F78" s="712"/>
      <c r="G78" s="712"/>
      <c r="H78" s="712"/>
      <c r="I78" s="712"/>
      <c r="J78" s="712"/>
      <c r="K78" s="712"/>
      <c r="L78" s="712"/>
      <c r="M78" s="712"/>
      <c r="N78" s="712"/>
      <c r="O78" s="712"/>
      <c r="P78" s="713"/>
      <c r="Q78" s="723">
        <v>19</v>
      </c>
      <c r="R78" s="718"/>
      <c r="S78" s="718"/>
      <c r="T78" s="718"/>
      <c r="U78" s="720"/>
      <c r="V78" s="716">
        <v>18</v>
      </c>
      <c r="W78" s="718"/>
      <c r="X78" s="718"/>
      <c r="Y78" s="718"/>
      <c r="Z78" s="720"/>
      <c r="AA78" s="716">
        <v>1</v>
      </c>
      <c r="AB78" s="718"/>
      <c r="AC78" s="718"/>
      <c r="AD78" s="718"/>
      <c r="AE78" s="720"/>
      <c r="AF78" s="716">
        <v>1</v>
      </c>
      <c r="AG78" s="718"/>
      <c r="AH78" s="718"/>
      <c r="AI78" s="718"/>
      <c r="AJ78" s="720"/>
      <c r="AK78" s="716">
        <v>12</v>
      </c>
      <c r="AL78" s="718"/>
      <c r="AM78" s="718"/>
      <c r="AN78" s="718"/>
      <c r="AO78" s="720"/>
      <c r="AP78" s="716" t="s">
        <v>504</v>
      </c>
      <c r="AQ78" s="718"/>
      <c r="AR78" s="718"/>
      <c r="AS78" s="718"/>
      <c r="AT78" s="720"/>
      <c r="AU78" s="715" t="s">
        <v>504</v>
      </c>
      <c r="AV78" s="715"/>
      <c r="AW78" s="715"/>
      <c r="AX78" s="715"/>
      <c r="AY78" s="715"/>
      <c r="AZ78" s="721"/>
      <c r="BA78" s="721"/>
      <c r="BB78" s="721"/>
      <c r="BC78" s="721"/>
      <c r="BD78" s="722"/>
      <c r="BE78" s="59"/>
      <c r="BF78" s="59"/>
      <c r="BG78" s="59"/>
      <c r="BH78" s="59"/>
      <c r="BI78" s="59"/>
      <c r="BJ78" s="52"/>
      <c r="BK78" s="52"/>
      <c r="BL78" s="52"/>
      <c r="BM78" s="52"/>
      <c r="BN78" s="52"/>
      <c r="BO78" s="59"/>
      <c r="BP78" s="59"/>
      <c r="BQ78" s="56">
        <v>72</v>
      </c>
      <c r="BR78" s="77"/>
      <c r="BS78" s="768"/>
      <c r="BT78" s="769"/>
      <c r="BU78" s="769"/>
      <c r="BV78" s="769"/>
      <c r="BW78" s="769"/>
      <c r="BX78" s="769"/>
      <c r="BY78" s="769"/>
      <c r="BZ78" s="769"/>
      <c r="CA78" s="769"/>
      <c r="CB78" s="769"/>
      <c r="CC78" s="769"/>
      <c r="CD78" s="769"/>
      <c r="CE78" s="769"/>
      <c r="CF78" s="769"/>
      <c r="CG78" s="770"/>
      <c r="CH78" s="771"/>
      <c r="CI78" s="772"/>
      <c r="CJ78" s="772"/>
      <c r="CK78" s="772"/>
      <c r="CL78" s="773"/>
      <c r="CM78" s="771"/>
      <c r="CN78" s="772"/>
      <c r="CO78" s="772"/>
      <c r="CP78" s="772"/>
      <c r="CQ78" s="773"/>
      <c r="CR78" s="771"/>
      <c r="CS78" s="772"/>
      <c r="CT78" s="772"/>
      <c r="CU78" s="772"/>
      <c r="CV78" s="773"/>
      <c r="CW78" s="771"/>
      <c r="CX78" s="772"/>
      <c r="CY78" s="772"/>
      <c r="CZ78" s="772"/>
      <c r="DA78" s="773"/>
      <c r="DB78" s="771"/>
      <c r="DC78" s="772"/>
      <c r="DD78" s="772"/>
      <c r="DE78" s="772"/>
      <c r="DF78" s="773"/>
      <c r="DG78" s="771"/>
      <c r="DH78" s="772"/>
      <c r="DI78" s="772"/>
      <c r="DJ78" s="772"/>
      <c r="DK78" s="773"/>
      <c r="DL78" s="771"/>
      <c r="DM78" s="772"/>
      <c r="DN78" s="772"/>
      <c r="DO78" s="772"/>
      <c r="DP78" s="773"/>
      <c r="DQ78" s="771"/>
      <c r="DR78" s="772"/>
      <c r="DS78" s="772"/>
      <c r="DT78" s="772"/>
      <c r="DU78" s="773"/>
      <c r="DV78" s="768"/>
      <c r="DW78" s="769"/>
      <c r="DX78" s="769"/>
      <c r="DY78" s="769"/>
      <c r="DZ78" s="774"/>
      <c r="EA78" s="52"/>
    </row>
    <row r="79" spans="1:131" ht="26.25" customHeight="1" x14ac:dyDescent="0.15">
      <c r="A79" s="56">
        <v>12</v>
      </c>
      <c r="B79" s="711"/>
      <c r="C79" s="712"/>
      <c r="D79" s="712"/>
      <c r="E79" s="712"/>
      <c r="F79" s="712"/>
      <c r="G79" s="712"/>
      <c r="H79" s="712"/>
      <c r="I79" s="712"/>
      <c r="J79" s="712"/>
      <c r="K79" s="712"/>
      <c r="L79" s="712"/>
      <c r="M79" s="712"/>
      <c r="N79" s="712"/>
      <c r="O79" s="712"/>
      <c r="P79" s="713"/>
      <c r="Q79" s="714"/>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5"/>
      <c r="AR79" s="715"/>
      <c r="AS79" s="715"/>
      <c r="AT79" s="715"/>
      <c r="AU79" s="715"/>
      <c r="AV79" s="715"/>
      <c r="AW79" s="715"/>
      <c r="AX79" s="715"/>
      <c r="AY79" s="715"/>
      <c r="AZ79" s="721"/>
      <c r="BA79" s="721"/>
      <c r="BB79" s="721"/>
      <c r="BC79" s="721"/>
      <c r="BD79" s="722"/>
      <c r="BE79" s="59"/>
      <c r="BF79" s="59"/>
      <c r="BG79" s="59"/>
      <c r="BH79" s="59"/>
      <c r="BI79" s="59"/>
      <c r="BJ79" s="52"/>
      <c r="BK79" s="52"/>
      <c r="BL79" s="52"/>
      <c r="BM79" s="52"/>
      <c r="BN79" s="52"/>
      <c r="BO79" s="59"/>
      <c r="BP79" s="59"/>
      <c r="BQ79" s="56">
        <v>73</v>
      </c>
      <c r="BR79" s="77"/>
      <c r="BS79" s="768"/>
      <c r="BT79" s="769"/>
      <c r="BU79" s="769"/>
      <c r="BV79" s="769"/>
      <c r="BW79" s="769"/>
      <c r="BX79" s="769"/>
      <c r="BY79" s="769"/>
      <c r="BZ79" s="769"/>
      <c r="CA79" s="769"/>
      <c r="CB79" s="769"/>
      <c r="CC79" s="769"/>
      <c r="CD79" s="769"/>
      <c r="CE79" s="769"/>
      <c r="CF79" s="769"/>
      <c r="CG79" s="770"/>
      <c r="CH79" s="771"/>
      <c r="CI79" s="772"/>
      <c r="CJ79" s="772"/>
      <c r="CK79" s="772"/>
      <c r="CL79" s="773"/>
      <c r="CM79" s="771"/>
      <c r="CN79" s="772"/>
      <c r="CO79" s="772"/>
      <c r="CP79" s="772"/>
      <c r="CQ79" s="773"/>
      <c r="CR79" s="771"/>
      <c r="CS79" s="772"/>
      <c r="CT79" s="772"/>
      <c r="CU79" s="772"/>
      <c r="CV79" s="773"/>
      <c r="CW79" s="771"/>
      <c r="CX79" s="772"/>
      <c r="CY79" s="772"/>
      <c r="CZ79" s="772"/>
      <c r="DA79" s="773"/>
      <c r="DB79" s="771"/>
      <c r="DC79" s="772"/>
      <c r="DD79" s="772"/>
      <c r="DE79" s="772"/>
      <c r="DF79" s="773"/>
      <c r="DG79" s="771"/>
      <c r="DH79" s="772"/>
      <c r="DI79" s="772"/>
      <c r="DJ79" s="772"/>
      <c r="DK79" s="773"/>
      <c r="DL79" s="771"/>
      <c r="DM79" s="772"/>
      <c r="DN79" s="772"/>
      <c r="DO79" s="772"/>
      <c r="DP79" s="773"/>
      <c r="DQ79" s="771"/>
      <c r="DR79" s="772"/>
      <c r="DS79" s="772"/>
      <c r="DT79" s="772"/>
      <c r="DU79" s="773"/>
      <c r="DV79" s="768"/>
      <c r="DW79" s="769"/>
      <c r="DX79" s="769"/>
      <c r="DY79" s="769"/>
      <c r="DZ79" s="774"/>
      <c r="EA79" s="52"/>
    </row>
    <row r="80" spans="1:131" ht="26.25" customHeight="1" x14ac:dyDescent="0.15">
      <c r="A80" s="56">
        <v>13</v>
      </c>
      <c r="B80" s="711"/>
      <c r="C80" s="712"/>
      <c r="D80" s="712"/>
      <c r="E80" s="712"/>
      <c r="F80" s="712"/>
      <c r="G80" s="712"/>
      <c r="H80" s="712"/>
      <c r="I80" s="712"/>
      <c r="J80" s="712"/>
      <c r="K80" s="712"/>
      <c r="L80" s="712"/>
      <c r="M80" s="712"/>
      <c r="N80" s="712"/>
      <c r="O80" s="712"/>
      <c r="P80" s="713"/>
      <c r="Q80" s="714"/>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5"/>
      <c r="AY80" s="715"/>
      <c r="AZ80" s="721"/>
      <c r="BA80" s="721"/>
      <c r="BB80" s="721"/>
      <c r="BC80" s="721"/>
      <c r="BD80" s="722"/>
      <c r="BE80" s="59"/>
      <c r="BF80" s="59"/>
      <c r="BG80" s="59"/>
      <c r="BH80" s="59"/>
      <c r="BI80" s="59"/>
      <c r="BJ80" s="59"/>
      <c r="BK80" s="59"/>
      <c r="BL80" s="59"/>
      <c r="BM80" s="59"/>
      <c r="BN80" s="59"/>
      <c r="BO80" s="59"/>
      <c r="BP80" s="59"/>
      <c r="BQ80" s="56">
        <v>74</v>
      </c>
      <c r="BR80" s="77"/>
      <c r="BS80" s="768"/>
      <c r="BT80" s="769"/>
      <c r="BU80" s="769"/>
      <c r="BV80" s="769"/>
      <c r="BW80" s="769"/>
      <c r="BX80" s="769"/>
      <c r="BY80" s="769"/>
      <c r="BZ80" s="769"/>
      <c r="CA80" s="769"/>
      <c r="CB80" s="769"/>
      <c r="CC80" s="769"/>
      <c r="CD80" s="769"/>
      <c r="CE80" s="769"/>
      <c r="CF80" s="769"/>
      <c r="CG80" s="770"/>
      <c r="CH80" s="771"/>
      <c r="CI80" s="772"/>
      <c r="CJ80" s="772"/>
      <c r="CK80" s="772"/>
      <c r="CL80" s="773"/>
      <c r="CM80" s="771"/>
      <c r="CN80" s="772"/>
      <c r="CO80" s="772"/>
      <c r="CP80" s="772"/>
      <c r="CQ80" s="773"/>
      <c r="CR80" s="771"/>
      <c r="CS80" s="772"/>
      <c r="CT80" s="772"/>
      <c r="CU80" s="772"/>
      <c r="CV80" s="773"/>
      <c r="CW80" s="771"/>
      <c r="CX80" s="772"/>
      <c r="CY80" s="772"/>
      <c r="CZ80" s="772"/>
      <c r="DA80" s="773"/>
      <c r="DB80" s="771"/>
      <c r="DC80" s="772"/>
      <c r="DD80" s="772"/>
      <c r="DE80" s="772"/>
      <c r="DF80" s="773"/>
      <c r="DG80" s="771"/>
      <c r="DH80" s="772"/>
      <c r="DI80" s="772"/>
      <c r="DJ80" s="772"/>
      <c r="DK80" s="773"/>
      <c r="DL80" s="771"/>
      <c r="DM80" s="772"/>
      <c r="DN80" s="772"/>
      <c r="DO80" s="772"/>
      <c r="DP80" s="773"/>
      <c r="DQ80" s="771"/>
      <c r="DR80" s="772"/>
      <c r="DS80" s="772"/>
      <c r="DT80" s="772"/>
      <c r="DU80" s="773"/>
      <c r="DV80" s="768"/>
      <c r="DW80" s="769"/>
      <c r="DX80" s="769"/>
      <c r="DY80" s="769"/>
      <c r="DZ80" s="774"/>
      <c r="EA80" s="52"/>
    </row>
    <row r="81" spans="1:131" ht="26.25" customHeight="1" x14ac:dyDescent="0.15">
      <c r="A81" s="56">
        <v>14</v>
      </c>
      <c r="B81" s="711"/>
      <c r="C81" s="712"/>
      <c r="D81" s="712"/>
      <c r="E81" s="712"/>
      <c r="F81" s="712"/>
      <c r="G81" s="712"/>
      <c r="H81" s="712"/>
      <c r="I81" s="712"/>
      <c r="J81" s="712"/>
      <c r="K81" s="712"/>
      <c r="L81" s="712"/>
      <c r="M81" s="712"/>
      <c r="N81" s="712"/>
      <c r="O81" s="712"/>
      <c r="P81" s="713"/>
      <c r="Q81" s="714"/>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15"/>
      <c r="AY81" s="715"/>
      <c r="AZ81" s="721"/>
      <c r="BA81" s="721"/>
      <c r="BB81" s="721"/>
      <c r="BC81" s="721"/>
      <c r="BD81" s="722"/>
      <c r="BE81" s="59"/>
      <c r="BF81" s="59"/>
      <c r="BG81" s="59"/>
      <c r="BH81" s="59"/>
      <c r="BI81" s="59"/>
      <c r="BJ81" s="59"/>
      <c r="BK81" s="59"/>
      <c r="BL81" s="59"/>
      <c r="BM81" s="59"/>
      <c r="BN81" s="59"/>
      <c r="BO81" s="59"/>
      <c r="BP81" s="59"/>
      <c r="BQ81" s="56">
        <v>75</v>
      </c>
      <c r="BR81" s="77"/>
      <c r="BS81" s="768"/>
      <c r="BT81" s="769"/>
      <c r="BU81" s="769"/>
      <c r="BV81" s="769"/>
      <c r="BW81" s="769"/>
      <c r="BX81" s="769"/>
      <c r="BY81" s="769"/>
      <c r="BZ81" s="769"/>
      <c r="CA81" s="769"/>
      <c r="CB81" s="769"/>
      <c r="CC81" s="769"/>
      <c r="CD81" s="769"/>
      <c r="CE81" s="769"/>
      <c r="CF81" s="769"/>
      <c r="CG81" s="770"/>
      <c r="CH81" s="771"/>
      <c r="CI81" s="772"/>
      <c r="CJ81" s="772"/>
      <c r="CK81" s="772"/>
      <c r="CL81" s="773"/>
      <c r="CM81" s="771"/>
      <c r="CN81" s="772"/>
      <c r="CO81" s="772"/>
      <c r="CP81" s="772"/>
      <c r="CQ81" s="773"/>
      <c r="CR81" s="771"/>
      <c r="CS81" s="772"/>
      <c r="CT81" s="772"/>
      <c r="CU81" s="772"/>
      <c r="CV81" s="773"/>
      <c r="CW81" s="771"/>
      <c r="CX81" s="772"/>
      <c r="CY81" s="772"/>
      <c r="CZ81" s="772"/>
      <c r="DA81" s="773"/>
      <c r="DB81" s="771"/>
      <c r="DC81" s="772"/>
      <c r="DD81" s="772"/>
      <c r="DE81" s="772"/>
      <c r="DF81" s="773"/>
      <c r="DG81" s="771"/>
      <c r="DH81" s="772"/>
      <c r="DI81" s="772"/>
      <c r="DJ81" s="772"/>
      <c r="DK81" s="773"/>
      <c r="DL81" s="771"/>
      <c r="DM81" s="772"/>
      <c r="DN81" s="772"/>
      <c r="DO81" s="772"/>
      <c r="DP81" s="773"/>
      <c r="DQ81" s="771"/>
      <c r="DR81" s="772"/>
      <c r="DS81" s="772"/>
      <c r="DT81" s="772"/>
      <c r="DU81" s="773"/>
      <c r="DV81" s="768"/>
      <c r="DW81" s="769"/>
      <c r="DX81" s="769"/>
      <c r="DY81" s="769"/>
      <c r="DZ81" s="774"/>
      <c r="EA81" s="52"/>
    </row>
    <row r="82" spans="1:131" ht="26.25" customHeight="1" x14ac:dyDescent="0.15">
      <c r="A82" s="56">
        <v>15</v>
      </c>
      <c r="B82" s="711"/>
      <c r="C82" s="712"/>
      <c r="D82" s="712"/>
      <c r="E82" s="712"/>
      <c r="F82" s="712"/>
      <c r="G82" s="712"/>
      <c r="H82" s="712"/>
      <c r="I82" s="712"/>
      <c r="J82" s="712"/>
      <c r="K82" s="712"/>
      <c r="L82" s="712"/>
      <c r="M82" s="712"/>
      <c r="N82" s="712"/>
      <c r="O82" s="712"/>
      <c r="P82" s="713"/>
      <c r="Q82" s="714"/>
      <c r="R82" s="715"/>
      <c r="S82" s="715"/>
      <c r="T82" s="715"/>
      <c r="U82" s="715"/>
      <c r="V82" s="715"/>
      <c r="W82" s="715"/>
      <c r="X82" s="715"/>
      <c r="Y82" s="715"/>
      <c r="Z82" s="715"/>
      <c r="AA82" s="715"/>
      <c r="AB82" s="71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715"/>
      <c r="AY82" s="715"/>
      <c r="AZ82" s="721"/>
      <c r="BA82" s="721"/>
      <c r="BB82" s="721"/>
      <c r="BC82" s="721"/>
      <c r="BD82" s="722"/>
      <c r="BE82" s="59"/>
      <c r="BF82" s="59"/>
      <c r="BG82" s="59"/>
      <c r="BH82" s="59"/>
      <c r="BI82" s="59"/>
      <c r="BJ82" s="59"/>
      <c r="BK82" s="59"/>
      <c r="BL82" s="59"/>
      <c r="BM82" s="59"/>
      <c r="BN82" s="59"/>
      <c r="BO82" s="59"/>
      <c r="BP82" s="59"/>
      <c r="BQ82" s="56">
        <v>76</v>
      </c>
      <c r="BR82" s="77"/>
      <c r="BS82" s="768"/>
      <c r="BT82" s="769"/>
      <c r="BU82" s="769"/>
      <c r="BV82" s="769"/>
      <c r="BW82" s="769"/>
      <c r="BX82" s="769"/>
      <c r="BY82" s="769"/>
      <c r="BZ82" s="769"/>
      <c r="CA82" s="769"/>
      <c r="CB82" s="769"/>
      <c r="CC82" s="769"/>
      <c r="CD82" s="769"/>
      <c r="CE82" s="769"/>
      <c r="CF82" s="769"/>
      <c r="CG82" s="770"/>
      <c r="CH82" s="771"/>
      <c r="CI82" s="772"/>
      <c r="CJ82" s="772"/>
      <c r="CK82" s="772"/>
      <c r="CL82" s="773"/>
      <c r="CM82" s="771"/>
      <c r="CN82" s="772"/>
      <c r="CO82" s="772"/>
      <c r="CP82" s="772"/>
      <c r="CQ82" s="773"/>
      <c r="CR82" s="771"/>
      <c r="CS82" s="772"/>
      <c r="CT82" s="772"/>
      <c r="CU82" s="772"/>
      <c r="CV82" s="773"/>
      <c r="CW82" s="771"/>
      <c r="CX82" s="772"/>
      <c r="CY82" s="772"/>
      <c r="CZ82" s="772"/>
      <c r="DA82" s="773"/>
      <c r="DB82" s="771"/>
      <c r="DC82" s="772"/>
      <c r="DD82" s="772"/>
      <c r="DE82" s="772"/>
      <c r="DF82" s="773"/>
      <c r="DG82" s="771"/>
      <c r="DH82" s="772"/>
      <c r="DI82" s="772"/>
      <c r="DJ82" s="772"/>
      <c r="DK82" s="773"/>
      <c r="DL82" s="771"/>
      <c r="DM82" s="772"/>
      <c r="DN82" s="772"/>
      <c r="DO82" s="772"/>
      <c r="DP82" s="773"/>
      <c r="DQ82" s="771"/>
      <c r="DR82" s="772"/>
      <c r="DS82" s="772"/>
      <c r="DT82" s="772"/>
      <c r="DU82" s="773"/>
      <c r="DV82" s="768"/>
      <c r="DW82" s="769"/>
      <c r="DX82" s="769"/>
      <c r="DY82" s="769"/>
      <c r="DZ82" s="774"/>
      <c r="EA82" s="52"/>
    </row>
    <row r="83" spans="1:131" ht="26.25" customHeight="1" x14ac:dyDescent="0.15">
      <c r="A83" s="56">
        <v>16</v>
      </c>
      <c r="B83" s="711"/>
      <c r="C83" s="712"/>
      <c r="D83" s="712"/>
      <c r="E83" s="712"/>
      <c r="F83" s="712"/>
      <c r="G83" s="712"/>
      <c r="H83" s="712"/>
      <c r="I83" s="712"/>
      <c r="J83" s="712"/>
      <c r="K83" s="712"/>
      <c r="L83" s="712"/>
      <c r="M83" s="712"/>
      <c r="N83" s="712"/>
      <c r="O83" s="712"/>
      <c r="P83" s="713"/>
      <c r="Q83" s="714"/>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715"/>
      <c r="AY83" s="715"/>
      <c r="AZ83" s="721"/>
      <c r="BA83" s="721"/>
      <c r="BB83" s="721"/>
      <c r="BC83" s="721"/>
      <c r="BD83" s="722"/>
      <c r="BE83" s="59"/>
      <c r="BF83" s="59"/>
      <c r="BG83" s="59"/>
      <c r="BH83" s="59"/>
      <c r="BI83" s="59"/>
      <c r="BJ83" s="59"/>
      <c r="BK83" s="59"/>
      <c r="BL83" s="59"/>
      <c r="BM83" s="59"/>
      <c r="BN83" s="59"/>
      <c r="BO83" s="59"/>
      <c r="BP83" s="59"/>
      <c r="BQ83" s="56">
        <v>77</v>
      </c>
      <c r="BR83" s="77"/>
      <c r="BS83" s="768"/>
      <c r="BT83" s="769"/>
      <c r="BU83" s="769"/>
      <c r="BV83" s="769"/>
      <c r="BW83" s="769"/>
      <c r="BX83" s="769"/>
      <c r="BY83" s="769"/>
      <c r="BZ83" s="769"/>
      <c r="CA83" s="769"/>
      <c r="CB83" s="769"/>
      <c r="CC83" s="769"/>
      <c r="CD83" s="769"/>
      <c r="CE83" s="769"/>
      <c r="CF83" s="769"/>
      <c r="CG83" s="770"/>
      <c r="CH83" s="771"/>
      <c r="CI83" s="772"/>
      <c r="CJ83" s="772"/>
      <c r="CK83" s="772"/>
      <c r="CL83" s="773"/>
      <c r="CM83" s="771"/>
      <c r="CN83" s="772"/>
      <c r="CO83" s="772"/>
      <c r="CP83" s="772"/>
      <c r="CQ83" s="773"/>
      <c r="CR83" s="771"/>
      <c r="CS83" s="772"/>
      <c r="CT83" s="772"/>
      <c r="CU83" s="772"/>
      <c r="CV83" s="773"/>
      <c r="CW83" s="771"/>
      <c r="CX83" s="772"/>
      <c r="CY83" s="772"/>
      <c r="CZ83" s="772"/>
      <c r="DA83" s="773"/>
      <c r="DB83" s="771"/>
      <c r="DC83" s="772"/>
      <c r="DD83" s="772"/>
      <c r="DE83" s="772"/>
      <c r="DF83" s="773"/>
      <c r="DG83" s="771"/>
      <c r="DH83" s="772"/>
      <c r="DI83" s="772"/>
      <c r="DJ83" s="772"/>
      <c r="DK83" s="773"/>
      <c r="DL83" s="771"/>
      <c r="DM83" s="772"/>
      <c r="DN83" s="772"/>
      <c r="DO83" s="772"/>
      <c r="DP83" s="773"/>
      <c r="DQ83" s="771"/>
      <c r="DR83" s="772"/>
      <c r="DS83" s="772"/>
      <c r="DT83" s="772"/>
      <c r="DU83" s="773"/>
      <c r="DV83" s="768"/>
      <c r="DW83" s="769"/>
      <c r="DX83" s="769"/>
      <c r="DY83" s="769"/>
      <c r="DZ83" s="774"/>
      <c r="EA83" s="52"/>
    </row>
    <row r="84" spans="1:131" ht="26.25" customHeight="1" x14ac:dyDescent="0.15">
      <c r="A84" s="56">
        <v>17</v>
      </c>
      <c r="B84" s="711"/>
      <c r="C84" s="712"/>
      <c r="D84" s="712"/>
      <c r="E84" s="712"/>
      <c r="F84" s="712"/>
      <c r="G84" s="712"/>
      <c r="H84" s="712"/>
      <c r="I84" s="712"/>
      <c r="J84" s="712"/>
      <c r="K84" s="712"/>
      <c r="L84" s="712"/>
      <c r="M84" s="712"/>
      <c r="N84" s="712"/>
      <c r="O84" s="712"/>
      <c r="P84" s="713"/>
      <c r="Q84" s="714"/>
      <c r="R84" s="715"/>
      <c r="S84" s="715"/>
      <c r="T84" s="715"/>
      <c r="U84" s="715"/>
      <c r="V84" s="715"/>
      <c r="W84" s="715"/>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5"/>
      <c r="AY84" s="715"/>
      <c r="AZ84" s="721"/>
      <c r="BA84" s="721"/>
      <c r="BB84" s="721"/>
      <c r="BC84" s="721"/>
      <c r="BD84" s="722"/>
      <c r="BE84" s="59"/>
      <c r="BF84" s="59"/>
      <c r="BG84" s="59"/>
      <c r="BH84" s="59"/>
      <c r="BI84" s="59"/>
      <c r="BJ84" s="59"/>
      <c r="BK84" s="59"/>
      <c r="BL84" s="59"/>
      <c r="BM84" s="59"/>
      <c r="BN84" s="59"/>
      <c r="BO84" s="59"/>
      <c r="BP84" s="59"/>
      <c r="BQ84" s="56">
        <v>78</v>
      </c>
      <c r="BR84" s="77"/>
      <c r="BS84" s="768"/>
      <c r="BT84" s="769"/>
      <c r="BU84" s="769"/>
      <c r="BV84" s="769"/>
      <c r="BW84" s="769"/>
      <c r="BX84" s="769"/>
      <c r="BY84" s="769"/>
      <c r="BZ84" s="769"/>
      <c r="CA84" s="769"/>
      <c r="CB84" s="769"/>
      <c r="CC84" s="769"/>
      <c r="CD84" s="769"/>
      <c r="CE84" s="769"/>
      <c r="CF84" s="769"/>
      <c r="CG84" s="770"/>
      <c r="CH84" s="771"/>
      <c r="CI84" s="772"/>
      <c r="CJ84" s="772"/>
      <c r="CK84" s="772"/>
      <c r="CL84" s="773"/>
      <c r="CM84" s="771"/>
      <c r="CN84" s="772"/>
      <c r="CO84" s="772"/>
      <c r="CP84" s="772"/>
      <c r="CQ84" s="773"/>
      <c r="CR84" s="771"/>
      <c r="CS84" s="772"/>
      <c r="CT84" s="772"/>
      <c r="CU84" s="772"/>
      <c r="CV84" s="773"/>
      <c r="CW84" s="771"/>
      <c r="CX84" s="772"/>
      <c r="CY84" s="772"/>
      <c r="CZ84" s="772"/>
      <c r="DA84" s="773"/>
      <c r="DB84" s="771"/>
      <c r="DC84" s="772"/>
      <c r="DD84" s="772"/>
      <c r="DE84" s="772"/>
      <c r="DF84" s="773"/>
      <c r="DG84" s="771"/>
      <c r="DH84" s="772"/>
      <c r="DI84" s="772"/>
      <c r="DJ84" s="772"/>
      <c r="DK84" s="773"/>
      <c r="DL84" s="771"/>
      <c r="DM84" s="772"/>
      <c r="DN84" s="772"/>
      <c r="DO84" s="772"/>
      <c r="DP84" s="773"/>
      <c r="DQ84" s="771"/>
      <c r="DR84" s="772"/>
      <c r="DS84" s="772"/>
      <c r="DT84" s="772"/>
      <c r="DU84" s="773"/>
      <c r="DV84" s="768"/>
      <c r="DW84" s="769"/>
      <c r="DX84" s="769"/>
      <c r="DY84" s="769"/>
      <c r="DZ84" s="774"/>
      <c r="EA84" s="52"/>
    </row>
    <row r="85" spans="1:131" ht="26.25" customHeight="1" x14ac:dyDescent="0.15">
      <c r="A85" s="56">
        <v>18</v>
      </c>
      <c r="B85" s="711"/>
      <c r="C85" s="712"/>
      <c r="D85" s="712"/>
      <c r="E85" s="712"/>
      <c r="F85" s="712"/>
      <c r="G85" s="712"/>
      <c r="H85" s="712"/>
      <c r="I85" s="712"/>
      <c r="J85" s="712"/>
      <c r="K85" s="712"/>
      <c r="L85" s="712"/>
      <c r="M85" s="712"/>
      <c r="N85" s="712"/>
      <c r="O85" s="712"/>
      <c r="P85" s="713"/>
      <c r="Q85" s="714"/>
      <c r="R85" s="715"/>
      <c r="S85" s="715"/>
      <c r="T85" s="715"/>
      <c r="U85" s="715"/>
      <c r="V85" s="715"/>
      <c r="W85" s="715"/>
      <c r="X85" s="715"/>
      <c r="Y85" s="715"/>
      <c r="Z85" s="715"/>
      <c r="AA85" s="715"/>
      <c r="AB85" s="715"/>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15"/>
      <c r="AY85" s="715"/>
      <c r="AZ85" s="721"/>
      <c r="BA85" s="721"/>
      <c r="BB85" s="721"/>
      <c r="BC85" s="721"/>
      <c r="BD85" s="722"/>
      <c r="BE85" s="59"/>
      <c r="BF85" s="59"/>
      <c r="BG85" s="59"/>
      <c r="BH85" s="59"/>
      <c r="BI85" s="59"/>
      <c r="BJ85" s="59"/>
      <c r="BK85" s="59"/>
      <c r="BL85" s="59"/>
      <c r="BM85" s="59"/>
      <c r="BN85" s="59"/>
      <c r="BO85" s="59"/>
      <c r="BP85" s="59"/>
      <c r="BQ85" s="56">
        <v>79</v>
      </c>
      <c r="BR85" s="77"/>
      <c r="BS85" s="768"/>
      <c r="BT85" s="769"/>
      <c r="BU85" s="769"/>
      <c r="BV85" s="769"/>
      <c r="BW85" s="769"/>
      <c r="BX85" s="769"/>
      <c r="BY85" s="769"/>
      <c r="BZ85" s="769"/>
      <c r="CA85" s="769"/>
      <c r="CB85" s="769"/>
      <c r="CC85" s="769"/>
      <c r="CD85" s="769"/>
      <c r="CE85" s="769"/>
      <c r="CF85" s="769"/>
      <c r="CG85" s="770"/>
      <c r="CH85" s="771"/>
      <c r="CI85" s="772"/>
      <c r="CJ85" s="772"/>
      <c r="CK85" s="772"/>
      <c r="CL85" s="773"/>
      <c r="CM85" s="771"/>
      <c r="CN85" s="772"/>
      <c r="CO85" s="772"/>
      <c r="CP85" s="772"/>
      <c r="CQ85" s="773"/>
      <c r="CR85" s="771"/>
      <c r="CS85" s="772"/>
      <c r="CT85" s="772"/>
      <c r="CU85" s="772"/>
      <c r="CV85" s="773"/>
      <c r="CW85" s="771"/>
      <c r="CX85" s="772"/>
      <c r="CY85" s="772"/>
      <c r="CZ85" s="772"/>
      <c r="DA85" s="773"/>
      <c r="DB85" s="771"/>
      <c r="DC85" s="772"/>
      <c r="DD85" s="772"/>
      <c r="DE85" s="772"/>
      <c r="DF85" s="773"/>
      <c r="DG85" s="771"/>
      <c r="DH85" s="772"/>
      <c r="DI85" s="772"/>
      <c r="DJ85" s="772"/>
      <c r="DK85" s="773"/>
      <c r="DL85" s="771"/>
      <c r="DM85" s="772"/>
      <c r="DN85" s="772"/>
      <c r="DO85" s="772"/>
      <c r="DP85" s="773"/>
      <c r="DQ85" s="771"/>
      <c r="DR85" s="772"/>
      <c r="DS85" s="772"/>
      <c r="DT85" s="772"/>
      <c r="DU85" s="773"/>
      <c r="DV85" s="768"/>
      <c r="DW85" s="769"/>
      <c r="DX85" s="769"/>
      <c r="DY85" s="769"/>
      <c r="DZ85" s="774"/>
      <c r="EA85" s="52"/>
    </row>
    <row r="86" spans="1:131" ht="26.25" customHeight="1" x14ac:dyDescent="0.15">
      <c r="A86" s="56">
        <v>19</v>
      </c>
      <c r="B86" s="711"/>
      <c r="C86" s="712"/>
      <c r="D86" s="712"/>
      <c r="E86" s="712"/>
      <c r="F86" s="712"/>
      <c r="G86" s="712"/>
      <c r="H86" s="712"/>
      <c r="I86" s="712"/>
      <c r="J86" s="712"/>
      <c r="K86" s="712"/>
      <c r="L86" s="712"/>
      <c r="M86" s="712"/>
      <c r="N86" s="712"/>
      <c r="O86" s="712"/>
      <c r="P86" s="713"/>
      <c r="Q86" s="714"/>
      <c r="R86" s="715"/>
      <c r="S86" s="715"/>
      <c r="T86" s="715"/>
      <c r="U86" s="715"/>
      <c r="V86" s="715"/>
      <c r="W86" s="715"/>
      <c r="X86" s="715"/>
      <c r="Y86" s="715"/>
      <c r="Z86" s="715"/>
      <c r="AA86" s="715"/>
      <c r="AB86" s="715"/>
      <c r="AC86" s="715"/>
      <c r="AD86" s="715"/>
      <c r="AE86" s="715"/>
      <c r="AF86" s="715"/>
      <c r="AG86" s="715"/>
      <c r="AH86" s="715"/>
      <c r="AI86" s="715"/>
      <c r="AJ86" s="715"/>
      <c r="AK86" s="715"/>
      <c r="AL86" s="715"/>
      <c r="AM86" s="715"/>
      <c r="AN86" s="715"/>
      <c r="AO86" s="715"/>
      <c r="AP86" s="715"/>
      <c r="AQ86" s="715"/>
      <c r="AR86" s="715"/>
      <c r="AS86" s="715"/>
      <c r="AT86" s="715"/>
      <c r="AU86" s="715"/>
      <c r="AV86" s="715"/>
      <c r="AW86" s="715"/>
      <c r="AX86" s="715"/>
      <c r="AY86" s="715"/>
      <c r="AZ86" s="721"/>
      <c r="BA86" s="721"/>
      <c r="BB86" s="721"/>
      <c r="BC86" s="721"/>
      <c r="BD86" s="722"/>
      <c r="BE86" s="59"/>
      <c r="BF86" s="59"/>
      <c r="BG86" s="59"/>
      <c r="BH86" s="59"/>
      <c r="BI86" s="59"/>
      <c r="BJ86" s="59"/>
      <c r="BK86" s="59"/>
      <c r="BL86" s="59"/>
      <c r="BM86" s="59"/>
      <c r="BN86" s="59"/>
      <c r="BO86" s="59"/>
      <c r="BP86" s="59"/>
      <c r="BQ86" s="56">
        <v>80</v>
      </c>
      <c r="BR86" s="77"/>
      <c r="BS86" s="768"/>
      <c r="BT86" s="769"/>
      <c r="BU86" s="769"/>
      <c r="BV86" s="769"/>
      <c r="BW86" s="769"/>
      <c r="BX86" s="769"/>
      <c r="BY86" s="769"/>
      <c r="BZ86" s="769"/>
      <c r="CA86" s="769"/>
      <c r="CB86" s="769"/>
      <c r="CC86" s="769"/>
      <c r="CD86" s="769"/>
      <c r="CE86" s="769"/>
      <c r="CF86" s="769"/>
      <c r="CG86" s="770"/>
      <c r="CH86" s="771"/>
      <c r="CI86" s="772"/>
      <c r="CJ86" s="772"/>
      <c r="CK86" s="772"/>
      <c r="CL86" s="773"/>
      <c r="CM86" s="771"/>
      <c r="CN86" s="772"/>
      <c r="CO86" s="772"/>
      <c r="CP86" s="772"/>
      <c r="CQ86" s="773"/>
      <c r="CR86" s="771"/>
      <c r="CS86" s="772"/>
      <c r="CT86" s="772"/>
      <c r="CU86" s="772"/>
      <c r="CV86" s="773"/>
      <c r="CW86" s="771"/>
      <c r="CX86" s="772"/>
      <c r="CY86" s="772"/>
      <c r="CZ86" s="772"/>
      <c r="DA86" s="773"/>
      <c r="DB86" s="771"/>
      <c r="DC86" s="772"/>
      <c r="DD86" s="772"/>
      <c r="DE86" s="772"/>
      <c r="DF86" s="773"/>
      <c r="DG86" s="771"/>
      <c r="DH86" s="772"/>
      <c r="DI86" s="772"/>
      <c r="DJ86" s="772"/>
      <c r="DK86" s="773"/>
      <c r="DL86" s="771"/>
      <c r="DM86" s="772"/>
      <c r="DN86" s="772"/>
      <c r="DO86" s="772"/>
      <c r="DP86" s="773"/>
      <c r="DQ86" s="771"/>
      <c r="DR86" s="772"/>
      <c r="DS86" s="772"/>
      <c r="DT86" s="772"/>
      <c r="DU86" s="773"/>
      <c r="DV86" s="768"/>
      <c r="DW86" s="769"/>
      <c r="DX86" s="769"/>
      <c r="DY86" s="769"/>
      <c r="DZ86" s="774"/>
      <c r="EA86" s="52"/>
    </row>
    <row r="87" spans="1:131" ht="26.25" customHeight="1" x14ac:dyDescent="0.15">
      <c r="A87" s="61">
        <v>20</v>
      </c>
      <c r="B87" s="775"/>
      <c r="C87" s="776"/>
      <c r="D87" s="776"/>
      <c r="E87" s="776"/>
      <c r="F87" s="776"/>
      <c r="G87" s="776"/>
      <c r="H87" s="776"/>
      <c r="I87" s="776"/>
      <c r="J87" s="776"/>
      <c r="K87" s="776"/>
      <c r="L87" s="776"/>
      <c r="M87" s="776"/>
      <c r="N87" s="776"/>
      <c r="O87" s="776"/>
      <c r="P87" s="777"/>
      <c r="Q87" s="778"/>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80"/>
      <c r="BA87" s="780"/>
      <c r="BB87" s="780"/>
      <c r="BC87" s="780"/>
      <c r="BD87" s="781"/>
      <c r="BE87" s="59"/>
      <c r="BF87" s="59"/>
      <c r="BG87" s="59"/>
      <c r="BH87" s="59"/>
      <c r="BI87" s="59"/>
      <c r="BJ87" s="59"/>
      <c r="BK87" s="59"/>
      <c r="BL87" s="59"/>
      <c r="BM87" s="59"/>
      <c r="BN87" s="59"/>
      <c r="BO87" s="59"/>
      <c r="BP87" s="59"/>
      <c r="BQ87" s="56">
        <v>81</v>
      </c>
      <c r="BR87" s="77"/>
      <c r="BS87" s="768"/>
      <c r="BT87" s="769"/>
      <c r="BU87" s="769"/>
      <c r="BV87" s="769"/>
      <c r="BW87" s="769"/>
      <c r="BX87" s="769"/>
      <c r="BY87" s="769"/>
      <c r="BZ87" s="769"/>
      <c r="CA87" s="769"/>
      <c r="CB87" s="769"/>
      <c r="CC87" s="769"/>
      <c r="CD87" s="769"/>
      <c r="CE87" s="769"/>
      <c r="CF87" s="769"/>
      <c r="CG87" s="770"/>
      <c r="CH87" s="771"/>
      <c r="CI87" s="772"/>
      <c r="CJ87" s="772"/>
      <c r="CK87" s="772"/>
      <c r="CL87" s="773"/>
      <c r="CM87" s="771"/>
      <c r="CN87" s="772"/>
      <c r="CO87" s="772"/>
      <c r="CP87" s="772"/>
      <c r="CQ87" s="773"/>
      <c r="CR87" s="771"/>
      <c r="CS87" s="772"/>
      <c r="CT87" s="772"/>
      <c r="CU87" s="772"/>
      <c r="CV87" s="773"/>
      <c r="CW87" s="771"/>
      <c r="CX87" s="772"/>
      <c r="CY87" s="772"/>
      <c r="CZ87" s="772"/>
      <c r="DA87" s="773"/>
      <c r="DB87" s="771"/>
      <c r="DC87" s="772"/>
      <c r="DD87" s="772"/>
      <c r="DE87" s="772"/>
      <c r="DF87" s="773"/>
      <c r="DG87" s="771"/>
      <c r="DH87" s="772"/>
      <c r="DI87" s="772"/>
      <c r="DJ87" s="772"/>
      <c r="DK87" s="773"/>
      <c r="DL87" s="771"/>
      <c r="DM87" s="772"/>
      <c r="DN87" s="772"/>
      <c r="DO87" s="772"/>
      <c r="DP87" s="773"/>
      <c r="DQ87" s="771"/>
      <c r="DR87" s="772"/>
      <c r="DS87" s="772"/>
      <c r="DT87" s="772"/>
      <c r="DU87" s="773"/>
      <c r="DV87" s="768"/>
      <c r="DW87" s="769"/>
      <c r="DX87" s="769"/>
      <c r="DY87" s="769"/>
      <c r="DZ87" s="774"/>
      <c r="EA87" s="52"/>
    </row>
    <row r="88" spans="1:131" ht="26.25" customHeight="1" x14ac:dyDescent="0.15">
      <c r="A88" s="57" t="s">
        <v>255</v>
      </c>
      <c r="B88" s="734" t="s">
        <v>189</v>
      </c>
      <c r="C88" s="735"/>
      <c r="D88" s="735"/>
      <c r="E88" s="735"/>
      <c r="F88" s="735"/>
      <c r="G88" s="735"/>
      <c r="H88" s="735"/>
      <c r="I88" s="735"/>
      <c r="J88" s="735"/>
      <c r="K88" s="735"/>
      <c r="L88" s="735"/>
      <c r="M88" s="735"/>
      <c r="N88" s="735"/>
      <c r="O88" s="735"/>
      <c r="P88" s="736"/>
      <c r="Q88" s="765"/>
      <c r="R88" s="743"/>
      <c r="S88" s="743"/>
      <c r="T88" s="743"/>
      <c r="U88" s="743"/>
      <c r="V88" s="743"/>
      <c r="W88" s="743"/>
      <c r="X88" s="743"/>
      <c r="Y88" s="743"/>
      <c r="Z88" s="743"/>
      <c r="AA88" s="743"/>
      <c r="AB88" s="743"/>
      <c r="AC88" s="743"/>
      <c r="AD88" s="743"/>
      <c r="AE88" s="743"/>
      <c r="AF88" s="738">
        <v>17115</v>
      </c>
      <c r="AG88" s="738"/>
      <c r="AH88" s="738"/>
      <c r="AI88" s="738"/>
      <c r="AJ88" s="738"/>
      <c r="AK88" s="743"/>
      <c r="AL88" s="743"/>
      <c r="AM88" s="743"/>
      <c r="AN88" s="743"/>
      <c r="AO88" s="743"/>
      <c r="AP88" s="738">
        <v>35983</v>
      </c>
      <c r="AQ88" s="738"/>
      <c r="AR88" s="738"/>
      <c r="AS88" s="738"/>
      <c r="AT88" s="738"/>
      <c r="AU88" s="738">
        <v>14899</v>
      </c>
      <c r="AV88" s="738"/>
      <c r="AW88" s="738"/>
      <c r="AX88" s="738"/>
      <c r="AY88" s="738"/>
      <c r="AZ88" s="744"/>
      <c r="BA88" s="744"/>
      <c r="BB88" s="744"/>
      <c r="BC88" s="744"/>
      <c r="BD88" s="745"/>
      <c r="BE88" s="59"/>
      <c r="BF88" s="59"/>
      <c r="BG88" s="59"/>
      <c r="BH88" s="59"/>
      <c r="BI88" s="59"/>
      <c r="BJ88" s="59"/>
      <c r="BK88" s="59"/>
      <c r="BL88" s="59"/>
      <c r="BM88" s="59"/>
      <c r="BN88" s="59"/>
      <c r="BO88" s="59"/>
      <c r="BP88" s="59"/>
      <c r="BQ88" s="56">
        <v>82</v>
      </c>
      <c r="BR88" s="77"/>
      <c r="BS88" s="768"/>
      <c r="BT88" s="769"/>
      <c r="BU88" s="769"/>
      <c r="BV88" s="769"/>
      <c r="BW88" s="769"/>
      <c r="BX88" s="769"/>
      <c r="BY88" s="769"/>
      <c r="BZ88" s="769"/>
      <c r="CA88" s="769"/>
      <c r="CB88" s="769"/>
      <c r="CC88" s="769"/>
      <c r="CD88" s="769"/>
      <c r="CE88" s="769"/>
      <c r="CF88" s="769"/>
      <c r="CG88" s="770"/>
      <c r="CH88" s="771"/>
      <c r="CI88" s="772"/>
      <c r="CJ88" s="772"/>
      <c r="CK88" s="772"/>
      <c r="CL88" s="773"/>
      <c r="CM88" s="771"/>
      <c r="CN88" s="772"/>
      <c r="CO88" s="772"/>
      <c r="CP88" s="772"/>
      <c r="CQ88" s="773"/>
      <c r="CR88" s="771"/>
      <c r="CS88" s="772"/>
      <c r="CT88" s="772"/>
      <c r="CU88" s="772"/>
      <c r="CV88" s="773"/>
      <c r="CW88" s="771"/>
      <c r="CX88" s="772"/>
      <c r="CY88" s="772"/>
      <c r="CZ88" s="772"/>
      <c r="DA88" s="773"/>
      <c r="DB88" s="771"/>
      <c r="DC88" s="772"/>
      <c r="DD88" s="772"/>
      <c r="DE88" s="772"/>
      <c r="DF88" s="773"/>
      <c r="DG88" s="771"/>
      <c r="DH88" s="772"/>
      <c r="DI88" s="772"/>
      <c r="DJ88" s="772"/>
      <c r="DK88" s="773"/>
      <c r="DL88" s="771"/>
      <c r="DM88" s="772"/>
      <c r="DN88" s="772"/>
      <c r="DO88" s="772"/>
      <c r="DP88" s="773"/>
      <c r="DQ88" s="771"/>
      <c r="DR88" s="772"/>
      <c r="DS88" s="772"/>
      <c r="DT88" s="772"/>
      <c r="DU88" s="773"/>
      <c r="DV88" s="768"/>
      <c r="DW88" s="769"/>
      <c r="DX88" s="769"/>
      <c r="DY88" s="769"/>
      <c r="DZ88" s="774"/>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8"/>
      <c r="BT89" s="769"/>
      <c r="BU89" s="769"/>
      <c r="BV89" s="769"/>
      <c r="BW89" s="769"/>
      <c r="BX89" s="769"/>
      <c r="BY89" s="769"/>
      <c r="BZ89" s="769"/>
      <c r="CA89" s="769"/>
      <c r="CB89" s="769"/>
      <c r="CC89" s="769"/>
      <c r="CD89" s="769"/>
      <c r="CE89" s="769"/>
      <c r="CF89" s="769"/>
      <c r="CG89" s="770"/>
      <c r="CH89" s="771"/>
      <c r="CI89" s="772"/>
      <c r="CJ89" s="772"/>
      <c r="CK89" s="772"/>
      <c r="CL89" s="773"/>
      <c r="CM89" s="771"/>
      <c r="CN89" s="772"/>
      <c r="CO89" s="772"/>
      <c r="CP89" s="772"/>
      <c r="CQ89" s="773"/>
      <c r="CR89" s="771"/>
      <c r="CS89" s="772"/>
      <c r="CT89" s="772"/>
      <c r="CU89" s="772"/>
      <c r="CV89" s="773"/>
      <c r="CW89" s="771"/>
      <c r="CX89" s="772"/>
      <c r="CY89" s="772"/>
      <c r="CZ89" s="772"/>
      <c r="DA89" s="773"/>
      <c r="DB89" s="771"/>
      <c r="DC89" s="772"/>
      <c r="DD89" s="772"/>
      <c r="DE89" s="772"/>
      <c r="DF89" s="773"/>
      <c r="DG89" s="771"/>
      <c r="DH89" s="772"/>
      <c r="DI89" s="772"/>
      <c r="DJ89" s="772"/>
      <c r="DK89" s="773"/>
      <c r="DL89" s="771"/>
      <c r="DM89" s="772"/>
      <c r="DN89" s="772"/>
      <c r="DO89" s="772"/>
      <c r="DP89" s="773"/>
      <c r="DQ89" s="771"/>
      <c r="DR89" s="772"/>
      <c r="DS89" s="772"/>
      <c r="DT89" s="772"/>
      <c r="DU89" s="773"/>
      <c r="DV89" s="768"/>
      <c r="DW89" s="769"/>
      <c r="DX89" s="769"/>
      <c r="DY89" s="769"/>
      <c r="DZ89" s="774"/>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8"/>
      <c r="BT90" s="769"/>
      <c r="BU90" s="769"/>
      <c r="BV90" s="769"/>
      <c r="BW90" s="769"/>
      <c r="BX90" s="769"/>
      <c r="BY90" s="769"/>
      <c r="BZ90" s="769"/>
      <c r="CA90" s="769"/>
      <c r="CB90" s="769"/>
      <c r="CC90" s="769"/>
      <c r="CD90" s="769"/>
      <c r="CE90" s="769"/>
      <c r="CF90" s="769"/>
      <c r="CG90" s="770"/>
      <c r="CH90" s="771"/>
      <c r="CI90" s="772"/>
      <c r="CJ90" s="772"/>
      <c r="CK90" s="772"/>
      <c r="CL90" s="773"/>
      <c r="CM90" s="771"/>
      <c r="CN90" s="772"/>
      <c r="CO90" s="772"/>
      <c r="CP90" s="772"/>
      <c r="CQ90" s="773"/>
      <c r="CR90" s="771"/>
      <c r="CS90" s="772"/>
      <c r="CT90" s="772"/>
      <c r="CU90" s="772"/>
      <c r="CV90" s="773"/>
      <c r="CW90" s="771"/>
      <c r="CX90" s="772"/>
      <c r="CY90" s="772"/>
      <c r="CZ90" s="772"/>
      <c r="DA90" s="773"/>
      <c r="DB90" s="771"/>
      <c r="DC90" s="772"/>
      <c r="DD90" s="772"/>
      <c r="DE90" s="772"/>
      <c r="DF90" s="773"/>
      <c r="DG90" s="771"/>
      <c r="DH90" s="772"/>
      <c r="DI90" s="772"/>
      <c r="DJ90" s="772"/>
      <c r="DK90" s="773"/>
      <c r="DL90" s="771"/>
      <c r="DM90" s="772"/>
      <c r="DN90" s="772"/>
      <c r="DO90" s="772"/>
      <c r="DP90" s="773"/>
      <c r="DQ90" s="771"/>
      <c r="DR90" s="772"/>
      <c r="DS90" s="772"/>
      <c r="DT90" s="772"/>
      <c r="DU90" s="773"/>
      <c r="DV90" s="768"/>
      <c r="DW90" s="769"/>
      <c r="DX90" s="769"/>
      <c r="DY90" s="769"/>
      <c r="DZ90" s="774"/>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8"/>
      <c r="BT91" s="769"/>
      <c r="BU91" s="769"/>
      <c r="BV91" s="769"/>
      <c r="BW91" s="769"/>
      <c r="BX91" s="769"/>
      <c r="BY91" s="769"/>
      <c r="BZ91" s="769"/>
      <c r="CA91" s="769"/>
      <c r="CB91" s="769"/>
      <c r="CC91" s="769"/>
      <c r="CD91" s="769"/>
      <c r="CE91" s="769"/>
      <c r="CF91" s="769"/>
      <c r="CG91" s="770"/>
      <c r="CH91" s="771"/>
      <c r="CI91" s="772"/>
      <c r="CJ91" s="772"/>
      <c r="CK91" s="772"/>
      <c r="CL91" s="773"/>
      <c r="CM91" s="771"/>
      <c r="CN91" s="772"/>
      <c r="CO91" s="772"/>
      <c r="CP91" s="772"/>
      <c r="CQ91" s="773"/>
      <c r="CR91" s="771"/>
      <c r="CS91" s="772"/>
      <c r="CT91" s="772"/>
      <c r="CU91" s="772"/>
      <c r="CV91" s="773"/>
      <c r="CW91" s="771"/>
      <c r="CX91" s="772"/>
      <c r="CY91" s="772"/>
      <c r="CZ91" s="772"/>
      <c r="DA91" s="773"/>
      <c r="DB91" s="771"/>
      <c r="DC91" s="772"/>
      <c r="DD91" s="772"/>
      <c r="DE91" s="772"/>
      <c r="DF91" s="773"/>
      <c r="DG91" s="771"/>
      <c r="DH91" s="772"/>
      <c r="DI91" s="772"/>
      <c r="DJ91" s="772"/>
      <c r="DK91" s="773"/>
      <c r="DL91" s="771"/>
      <c r="DM91" s="772"/>
      <c r="DN91" s="772"/>
      <c r="DO91" s="772"/>
      <c r="DP91" s="773"/>
      <c r="DQ91" s="771"/>
      <c r="DR91" s="772"/>
      <c r="DS91" s="772"/>
      <c r="DT91" s="772"/>
      <c r="DU91" s="773"/>
      <c r="DV91" s="768"/>
      <c r="DW91" s="769"/>
      <c r="DX91" s="769"/>
      <c r="DY91" s="769"/>
      <c r="DZ91" s="774"/>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8"/>
      <c r="BT92" s="769"/>
      <c r="BU92" s="769"/>
      <c r="BV92" s="769"/>
      <c r="BW92" s="769"/>
      <c r="BX92" s="769"/>
      <c r="BY92" s="769"/>
      <c r="BZ92" s="769"/>
      <c r="CA92" s="769"/>
      <c r="CB92" s="769"/>
      <c r="CC92" s="769"/>
      <c r="CD92" s="769"/>
      <c r="CE92" s="769"/>
      <c r="CF92" s="769"/>
      <c r="CG92" s="770"/>
      <c r="CH92" s="771"/>
      <c r="CI92" s="772"/>
      <c r="CJ92" s="772"/>
      <c r="CK92" s="772"/>
      <c r="CL92" s="773"/>
      <c r="CM92" s="771"/>
      <c r="CN92" s="772"/>
      <c r="CO92" s="772"/>
      <c r="CP92" s="772"/>
      <c r="CQ92" s="773"/>
      <c r="CR92" s="771"/>
      <c r="CS92" s="772"/>
      <c r="CT92" s="772"/>
      <c r="CU92" s="772"/>
      <c r="CV92" s="773"/>
      <c r="CW92" s="771"/>
      <c r="CX92" s="772"/>
      <c r="CY92" s="772"/>
      <c r="CZ92" s="772"/>
      <c r="DA92" s="773"/>
      <c r="DB92" s="771"/>
      <c r="DC92" s="772"/>
      <c r="DD92" s="772"/>
      <c r="DE92" s="772"/>
      <c r="DF92" s="773"/>
      <c r="DG92" s="771"/>
      <c r="DH92" s="772"/>
      <c r="DI92" s="772"/>
      <c r="DJ92" s="772"/>
      <c r="DK92" s="773"/>
      <c r="DL92" s="771"/>
      <c r="DM92" s="772"/>
      <c r="DN92" s="772"/>
      <c r="DO92" s="772"/>
      <c r="DP92" s="773"/>
      <c r="DQ92" s="771"/>
      <c r="DR92" s="772"/>
      <c r="DS92" s="772"/>
      <c r="DT92" s="772"/>
      <c r="DU92" s="773"/>
      <c r="DV92" s="768"/>
      <c r="DW92" s="769"/>
      <c r="DX92" s="769"/>
      <c r="DY92" s="769"/>
      <c r="DZ92" s="774"/>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8"/>
      <c r="BT93" s="769"/>
      <c r="BU93" s="769"/>
      <c r="BV93" s="769"/>
      <c r="BW93" s="769"/>
      <c r="BX93" s="769"/>
      <c r="BY93" s="769"/>
      <c r="BZ93" s="769"/>
      <c r="CA93" s="769"/>
      <c r="CB93" s="769"/>
      <c r="CC93" s="769"/>
      <c r="CD93" s="769"/>
      <c r="CE93" s="769"/>
      <c r="CF93" s="769"/>
      <c r="CG93" s="770"/>
      <c r="CH93" s="771"/>
      <c r="CI93" s="772"/>
      <c r="CJ93" s="772"/>
      <c r="CK93" s="772"/>
      <c r="CL93" s="773"/>
      <c r="CM93" s="771"/>
      <c r="CN93" s="772"/>
      <c r="CO93" s="772"/>
      <c r="CP93" s="772"/>
      <c r="CQ93" s="773"/>
      <c r="CR93" s="771"/>
      <c r="CS93" s="772"/>
      <c r="CT93" s="772"/>
      <c r="CU93" s="772"/>
      <c r="CV93" s="773"/>
      <c r="CW93" s="771"/>
      <c r="CX93" s="772"/>
      <c r="CY93" s="772"/>
      <c r="CZ93" s="772"/>
      <c r="DA93" s="773"/>
      <c r="DB93" s="771"/>
      <c r="DC93" s="772"/>
      <c r="DD93" s="772"/>
      <c r="DE93" s="772"/>
      <c r="DF93" s="773"/>
      <c r="DG93" s="771"/>
      <c r="DH93" s="772"/>
      <c r="DI93" s="772"/>
      <c r="DJ93" s="772"/>
      <c r="DK93" s="773"/>
      <c r="DL93" s="771"/>
      <c r="DM93" s="772"/>
      <c r="DN93" s="772"/>
      <c r="DO93" s="772"/>
      <c r="DP93" s="773"/>
      <c r="DQ93" s="771"/>
      <c r="DR93" s="772"/>
      <c r="DS93" s="772"/>
      <c r="DT93" s="772"/>
      <c r="DU93" s="773"/>
      <c r="DV93" s="768"/>
      <c r="DW93" s="769"/>
      <c r="DX93" s="769"/>
      <c r="DY93" s="769"/>
      <c r="DZ93" s="774"/>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8"/>
      <c r="BT94" s="769"/>
      <c r="BU94" s="769"/>
      <c r="BV94" s="769"/>
      <c r="BW94" s="769"/>
      <c r="BX94" s="769"/>
      <c r="BY94" s="769"/>
      <c r="BZ94" s="769"/>
      <c r="CA94" s="769"/>
      <c r="CB94" s="769"/>
      <c r="CC94" s="769"/>
      <c r="CD94" s="769"/>
      <c r="CE94" s="769"/>
      <c r="CF94" s="769"/>
      <c r="CG94" s="770"/>
      <c r="CH94" s="771"/>
      <c r="CI94" s="772"/>
      <c r="CJ94" s="772"/>
      <c r="CK94" s="772"/>
      <c r="CL94" s="773"/>
      <c r="CM94" s="771"/>
      <c r="CN94" s="772"/>
      <c r="CO94" s="772"/>
      <c r="CP94" s="772"/>
      <c r="CQ94" s="773"/>
      <c r="CR94" s="771"/>
      <c r="CS94" s="772"/>
      <c r="CT94" s="772"/>
      <c r="CU94" s="772"/>
      <c r="CV94" s="773"/>
      <c r="CW94" s="771"/>
      <c r="CX94" s="772"/>
      <c r="CY94" s="772"/>
      <c r="CZ94" s="772"/>
      <c r="DA94" s="773"/>
      <c r="DB94" s="771"/>
      <c r="DC94" s="772"/>
      <c r="DD94" s="772"/>
      <c r="DE94" s="772"/>
      <c r="DF94" s="773"/>
      <c r="DG94" s="771"/>
      <c r="DH94" s="772"/>
      <c r="DI94" s="772"/>
      <c r="DJ94" s="772"/>
      <c r="DK94" s="773"/>
      <c r="DL94" s="771"/>
      <c r="DM94" s="772"/>
      <c r="DN94" s="772"/>
      <c r="DO94" s="772"/>
      <c r="DP94" s="773"/>
      <c r="DQ94" s="771"/>
      <c r="DR94" s="772"/>
      <c r="DS94" s="772"/>
      <c r="DT94" s="772"/>
      <c r="DU94" s="773"/>
      <c r="DV94" s="768"/>
      <c r="DW94" s="769"/>
      <c r="DX94" s="769"/>
      <c r="DY94" s="769"/>
      <c r="DZ94" s="774"/>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8"/>
      <c r="BT95" s="769"/>
      <c r="BU95" s="769"/>
      <c r="BV95" s="769"/>
      <c r="BW95" s="769"/>
      <c r="BX95" s="769"/>
      <c r="BY95" s="769"/>
      <c r="BZ95" s="769"/>
      <c r="CA95" s="769"/>
      <c r="CB95" s="769"/>
      <c r="CC95" s="769"/>
      <c r="CD95" s="769"/>
      <c r="CE95" s="769"/>
      <c r="CF95" s="769"/>
      <c r="CG95" s="770"/>
      <c r="CH95" s="771"/>
      <c r="CI95" s="772"/>
      <c r="CJ95" s="772"/>
      <c r="CK95" s="772"/>
      <c r="CL95" s="773"/>
      <c r="CM95" s="771"/>
      <c r="CN95" s="772"/>
      <c r="CO95" s="772"/>
      <c r="CP95" s="772"/>
      <c r="CQ95" s="773"/>
      <c r="CR95" s="771"/>
      <c r="CS95" s="772"/>
      <c r="CT95" s="772"/>
      <c r="CU95" s="772"/>
      <c r="CV95" s="773"/>
      <c r="CW95" s="771"/>
      <c r="CX95" s="772"/>
      <c r="CY95" s="772"/>
      <c r="CZ95" s="772"/>
      <c r="DA95" s="773"/>
      <c r="DB95" s="771"/>
      <c r="DC95" s="772"/>
      <c r="DD95" s="772"/>
      <c r="DE95" s="772"/>
      <c r="DF95" s="773"/>
      <c r="DG95" s="771"/>
      <c r="DH95" s="772"/>
      <c r="DI95" s="772"/>
      <c r="DJ95" s="772"/>
      <c r="DK95" s="773"/>
      <c r="DL95" s="771"/>
      <c r="DM95" s="772"/>
      <c r="DN95" s="772"/>
      <c r="DO95" s="772"/>
      <c r="DP95" s="773"/>
      <c r="DQ95" s="771"/>
      <c r="DR95" s="772"/>
      <c r="DS95" s="772"/>
      <c r="DT95" s="772"/>
      <c r="DU95" s="773"/>
      <c r="DV95" s="768"/>
      <c r="DW95" s="769"/>
      <c r="DX95" s="769"/>
      <c r="DY95" s="769"/>
      <c r="DZ95" s="774"/>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8"/>
      <c r="BT96" s="769"/>
      <c r="BU96" s="769"/>
      <c r="BV96" s="769"/>
      <c r="BW96" s="769"/>
      <c r="BX96" s="769"/>
      <c r="BY96" s="769"/>
      <c r="BZ96" s="769"/>
      <c r="CA96" s="769"/>
      <c r="CB96" s="769"/>
      <c r="CC96" s="769"/>
      <c r="CD96" s="769"/>
      <c r="CE96" s="769"/>
      <c r="CF96" s="769"/>
      <c r="CG96" s="770"/>
      <c r="CH96" s="771"/>
      <c r="CI96" s="772"/>
      <c r="CJ96" s="772"/>
      <c r="CK96" s="772"/>
      <c r="CL96" s="773"/>
      <c r="CM96" s="771"/>
      <c r="CN96" s="772"/>
      <c r="CO96" s="772"/>
      <c r="CP96" s="772"/>
      <c r="CQ96" s="773"/>
      <c r="CR96" s="771"/>
      <c r="CS96" s="772"/>
      <c r="CT96" s="772"/>
      <c r="CU96" s="772"/>
      <c r="CV96" s="773"/>
      <c r="CW96" s="771"/>
      <c r="CX96" s="772"/>
      <c r="CY96" s="772"/>
      <c r="CZ96" s="772"/>
      <c r="DA96" s="773"/>
      <c r="DB96" s="771"/>
      <c r="DC96" s="772"/>
      <c r="DD96" s="772"/>
      <c r="DE96" s="772"/>
      <c r="DF96" s="773"/>
      <c r="DG96" s="771"/>
      <c r="DH96" s="772"/>
      <c r="DI96" s="772"/>
      <c r="DJ96" s="772"/>
      <c r="DK96" s="773"/>
      <c r="DL96" s="771"/>
      <c r="DM96" s="772"/>
      <c r="DN96" s="772"/>
      <c r="DO96" s="772"/>
      <c r="DP96" s="773"/>
      <c r="DQ96" s="771"/>
      <c r="DR96" s="772"/>
      <c r="DS96" s="772"/>
      <c r="DT96" s="772"/>
      <c r="DU96" s="773"/>
      <c r="DV96" s="768"/>
      <c r="DW96" s="769"/>
      <c r="DX96" s="769"/>
      <c r="DY96" s="769"/>
      <c r="DZ96" s="774"/>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8"/>
      <c r="BT97" s="769"/>
      <c r="BU97" s="769"/>
      <c r="BV97" s="769"/>
      <c r="BW97" s="769"/>
      <c r="BX97" s="769"/>
      <c r="BY97" s="769"/>
      <c r="BZ97" s="769"/>
      <c r="CA97" s="769"/>
      <c r="CB97" s="769"/>
      <c r="CC97" s="769"/>
      <c r="CD97" s="769"/>
      <c r="CE97" s="769"/>
      <c r="CF97" s="769"/>
      <c r="CG97" s="770"/>
      <c r="CH97" s="771"/>
      <c r="CI97" s="772"/>
      <c r="CJ97" s="772"/>
      <c r="CK97" s="772"/>
      <c r="CL97" s="773"/>
      <c r="CM97" s="771"/>
      <c r="CN97" s="772"/>
      <c r="CO97" s="772"/>
      <c r="CP97" s="772"/>
      <c r="CQ97" s="773"/>
      <c r="CR97" s="771"/>
      <c r="CS97" s="772"/>
      <c r="CT97" s="772"/>
      <c r="CU97" s="772"/>
      <c r="CV97" s="773"/>
      <c r="CW97" s="771"/>
      <c r="CX97" s="772"/>
      <c r="CY97" s="772"/>
      <c r="CZ97" s="772"/>
      <c r="DA97" s="773"/>
      <c r="DB97" s="771"/>
      <c r="DC97" s="772"/>
      <c r="DD97" s="772"/>
      <c r="DE97" s="772"/>
      <c r="DF97" s="773"/>
      <c r="DG97" s="771"/>
      <c r="DH97" s="772"/>
      <c r="DI97" s="772"/>
      <c r="DJ97" s="772"/>
      <c r="DK97" s="773"/>
      <c r="DL97" s="771"/>
      <c r="DM97" s="772"/>
      <c r="DN97" s="772"/>
      <c r="DO97" s="772"/>
      <c r="DP97" s="773"/>
      <c r="DQ97" s="771"/>
      <c r="DR97" s="772"/>
      <c r="DS97" s="772"/>
      <c r="DT97" s="772"/>
      <c r="DU97" s="773"/>
      <c r="DV97" s="768"/>
      <c r="DW97" s="769"/>
      <c r="DX97" s="769"/>
      <c r="DY97" s="769"/>
      <c r="DZ97" s="774"/>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8"/>
      <c r="BT98" s="769"/>
      <c r="BU98" s="769"/>
      <c r="BV98" s="769"/>
      <c r="BW98" s="769"/>
      <c r="BX98" s="769"/>
      <c r="BY98" s="769"/>
      <c r="BZ98" s="769"/>
      <c r="CA98" s="769"/>
      <c r="CB98" s="769"/>
      <c r="CC98" s="769"/>
      <c r="CD98" s="769"/>
      <c r="CE98" s="769"/>
      <c r="CF98" s="769"/>
      <c r="CG98" s="770"/>
      <c r="CH98" s="771"/>
      <c r="CI98" s="772"/>
      <c r="CJ98" s="772"/>
      <c r="CK98" s="772"/>
      <c r="CL98" s="773"/>
      <c r="CM98" s="771"/>
      <c r="CN98" s="772"/>
      <c r="CO98" s="772"/>
      <c r="CP98" s="772"/>
      <c r="CQ98" s="773"/>
      <c r="CR98" s="771"/>
      <c r="CS98" s="772"/>
      <c r="CT98" s="772"/>
      <c r="CU98" s="772"/>
      <c r="CV98" s="773"/>
      <c r="CW98" s="771"/>
      <c r="CX98" s="772"/>
      <c r="CY98" s="772"/>
      <c r="CZ98" s="772"/>
      <c r="DA98" s="773"/>
      <c r="DB98" s="771"/>
      <c r="DC98" s="772"/>
      <c r="DD98" s="772"/>
      <c r="DE98" s="772"/>
      <c r="DF98" s="773"/>
      <c r="DG98" s="771"/>
      <c r="DH98" s="772"/>
      <c r="DI98" s="772"/>
      <c r="DJ98" s="772"/>
      <c r="DK98" s="773"/>
      <c r="DL98" s="771"/>
      <c r="DM98" s="772"/>
      <c r="DN98" s="772"/>
      <c r="DO98" s="772"/>
      <c r="DP98" s="773"/>
      <c r="DQ98" s="771"/>
      <c r="DR98" s="772"/>
      <c r="DS98" s="772"/>
      <c r="DT98" s="772"/>
      <c r="DU98" s="773"/>
      <c r="DV98" s="768"/>
      <c r="DW98" s="769"/>
      <c r="DX98" s="769"/>
      <c r="DY98" s="769"/>
      <c r="DZ98" s="774"/>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8"/>
      <c r="BT99" s="769"/>
      <c r="BU99" s="769"/>
      <c r="BV99" s="769"/>
      <c r="BW99" s="769"/>
      <c r="BX99" s="769"/>
      <c r="BY99" s="769"/>
      <c r="BZ99" s="769"/>
      <c r="CA99" s="769"/>
      <c r="CB99" s="769"/>
      <c r="CC99" s="769"/>
      <c r="CD99" s="769"/>
      <c r="CE99" s="769"/>
      <c r="CF99" s="769"/>
      <c r="CG99" s="770"/>
      <c r="CH99" s="771"/>
      <c r="CI99" s="772"/>
      <c r="CJ99" s="772"/>
      <c r="CK99" s="772"/>
      <c r="CL99" s="773"/>
      <c r="CM99" s="771"/>
      <c r="CN99" s="772"/>
      <c r="CO99" s="772"/>
      <c r="CP99" s="772"/>
      <c r="CQ99" s="773"/>
      <c r="CR99" s="771"/>
      <c r="CS99" s="772"/>
      <c r="CT99" s="772"/>
      <c r="CU99" s="772"/>
      <c r="CV99" s="773"/>
      <c r="CW99" s="771"/>
      <c r="CX99" s="772"/>
      <c r="CY99" s="772"/>
      <c r="CZ99" s="772"/>
      <c r="DA99" s="773"/>
      <c r="DB99" s="771"/>
      <c r="DC99" s="772"/>
      <c r="DD99" s="772"/>
      <c r="DE99" s="772"/>
      <c r="DF99" s="773"/>
      <c r="DG99" s="771"/>
      <c r="DH99" s="772"/>
      <c r="DI99" s="772"/>
      <c r="DJ99" s="772"/>
      <c r="DK99" s="773"/>
      <c r="DL99" s="771"/>
      <c r="DM99" s="772"/>
      <c r="DN99" s="772"/>
      <c r="DO99" s="772"/>
      <c r="DP99" s="773"/>
      <c r="DQ99" s="771"/>
      <c r="DR99" s="772"/>
      <c r="DS99" s="772"/>
      <c r="DT99" s="772"/>
      <c r="DU99" s="773"/>
      <c r="DV99" s="768"/>
      <c r="DW99" s="769"/>
      <c r="DX99" s="769"/>
      <c r="DY99" s="769"/>
      <c r="DZ99" s="774"/>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8"/>
      <c r="BT100" s="769"/>
      <c r="BU100" s="769"/>
      <c r="BV100" s="769"/>
      <c r="BW100" s="769"/>
      <c r="BX100" s="769"/>
      <c r="BY100" s="769"/>
      <c r="BZ100" s="769"/>
      <c r="CA100" s="769"/>
      <c r="CB100" s="769"/>
      <c r="CC100" s="769"/>
      <c r="CD100" s="769"/>
      <c r="CE100" s="769"/>
      <c r="CF100" s="769"/>
      <c r="CG100" s="770"/>
      <c r="CH100" s="771"/>
      <c r="CI100" s="772"/>
      <c r="CJ100" s="772"/>
      <c r="CK100" s="772"/>
      <c r="CL100" s="773"/>
      <c r="CM100" s="771"/>
      <c r="CN100" s="772"/>
      <c r="CO100" s="772"/>
      <c r="CP100" s="772"/>
      <c r="CQ100" s="773"/>
      <c r="CR100" s="771"/>
      <c r="CS100" s="772"/>
      <c r="CT100" s="772"/>
      <c r="CU100" s="772"/>
      <c r="CV100" s="773"/>
      <c r="CW100" s="771"/>
      <c r="CX100" s="772"/>
      <c r="CY100" s="772"/>
      <c r="CZ100" s="772"/>
      <c r="DA100" s="773"/>
      <c r="DB100" s="771"/>
      <c r="DC100" s="772"/>
      <c r="DD100" s="772"/>
      <c r="DE100" s="772"/>
      <c r="DF100" s="773"/>
      <c r="DG100" s="771"/>
      <c r="DH100" s="772"/>
      <c r="DI100" s="772"/>
      <c r="DJ100" s="772"/>
      <c r="DK100" s="773"/>
      <c r="DL100" s="771"/>
      <c r="DM100" s="772"/>
      <c r="DN100" s="772"/>
      <c r="DO100" s="772"/>
      <c r="DP100" s="773"/>
      <c r="DQ100" s="771"/>
      <c r="DR100" s="772"/>
      <c r="DS100" s="772"/>
      <c r="DT100" s="772"/>
      <c r="DU100" s="773"/>
      <c r="DV100" s="768"/>
      <c r="DW100" s="769"/>
      <c r="DX100" s="769"/>
      <c r="DY100" s="769"/>
      <c r="DZ100" s="774"/>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8"/>
      <c r="BT101" s="769"/>
      <c r="BU101" s="769"/>
      <c r="BV101" s="769"/>
      <c r="BW101" s="769"/>
      <c r="BX101" s="769"/>
      <c r="BY101" s="769"/>
      <c r="BZ101" s="769"/>
      <c r="CA101" s="769"/>
      <c r="CB101" s="769"/>
      <c r="CC101" s="769"/>
      <c r="CD101" s="769"/>
      <c r="CE101" s="769"/>
      <c r="CF101" s="769"/>
      <c r="CG101" s="770"/>
      <c r="CH101" s="771"/>
      <c r="CI101" s="772"/>
      <c r="CJ101" s="772"/>
      <c r="CK101" s="772"/>
      <c r="CL101" s="773"/>
      <c r="CM101" s="771"/>
      <c r="CN101" s="772"/>
      <c r="CO101" s="772"/>
      <c r="CP101" s="772"/>
      <c r="CQ101" s="773"/>
      <c r="CR101" s="771"/>
      <c r="CS101" s="772"/>
      <c r="CT101" s="772"/>
      <c r="CU101" s="772"/>
      <c r="CV101" s="773"/>
      <c r="CW101" s="771"/>
      <c r="CX101" s="772"/>
      <c r="CY101" s="772"/>
      <c r="CZ101" s="772"/>
      <c r="DA101" s="773"/>
      <c r="DB101" s="771"/>
      <c r="DC101" s="772"/>
      <c r="DD101" s="772"/>
      <c r="DE101" s="772"/>
      <c r="DF101" s="773"/>
      <c r="DG101" s="771"/>
      <c r="DH101" s="772"/>
      <c r="DI101" s="772"/>
      <c r="DJ101" s="772"/>
      <c r="DK101" s="773"/>
      <c r="DL101" s="771"/>
      <c r="DM101" s="772"/>
      <c r="DN101" s="772"/>
      <c r="DO101" s="772"/>
      <c r="DP101" s="773"/>
      <c r="DQ101" s="771"/>
      <c r="DR101" s="772"/>
      <c r="DS101" s="772"/>
      <c r="DT101" s="772"/>
      <c r="DU101" s="773"/>
      <c r="DV101" s="768"/>
      <c r="DW101" s="769"/>
      <c r="DX101" s="769"/>
      <c r="DY101" s="769"/>
      <c r="DZ101" s="774"/>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255</v>
      </c>
      <c r="BR102" s="734" t="s">
        <v>410</v>
      </c>
      <c r="BS102" s="735"/>
      <c r="BT102" s="735"/>
      <c r="BU102" s="735"/>
      <c r="BV102" s="735"/>
      <c r="BW102" s="735"/>
      <c r="BX102" s="735"/>
      <c r="BY102" s="735"/>
      <c r="BZ102" s="735"/>
      <c r="CA102" s="735"/>
      <c r="CB102" s="735"/>
      <c r="CC102" s="735"/>
      <c r="CD102" s="735"/>
      <c r="CE102" s="735"/>
      <c r="CF102" s="735"/>
      <c r="CG102" s="736"/>
      <c r="CH102" s="782"/>
      <c r="CI102" s="783"/>
      <c r="CJ102" s="783"/>
      <c r="CK102" s="783"/>
      <c r="CL102" s="784"/>
      <c r="CM102" s="782"/>
      <c r="CN102" s="783"/>
      <c r="CO102" s="783"/>
      <c r="CP102" s="783"/>
      <c r="CQ102" s="784"/>
      <c r="CR102" s="785">
        <v>123</v>
      </c>
      <c r="CS102" s="747"/>
      <c r="CT102" s="747"/>
      <c r="CU102" s="747"/>
      <c r="CV102" s="786"/>
      <c r="CW102" s="785">
        <v>90</v>
      </c>
      <c r="CX102" s="747"/>
      <c r="CY102" s="747"/>
      <c r="CZ102" s="747"/>
      <c r="DA102" s="786"/>
      <c r="DB102" s="785"/>
      <c r="DC102" s="747"/>
      <c r="DD102" s="747"/>
      <c r="DE102" s="747"/>
      <c r="DF102" s="786"/>
      <c r="DG102" s="785"/>
      <c r="DH102" s="747"/>
      <c r="DI102" s="747"/>
      <c r="DJ102" s="747"/>
      <c r="DK102" s="786"/>
      <c r="DL102" s="785"/>
      <c r="DM102" s="747"/>
      <c r="DN102" s="747"/>
      <c r="DO102" s="747"/>
      <c r="DP102" s="786"/>
      <c r="DQ102" s="785"/>
      <c r="DR102" s="747"/>
      <c r="DS102" s="747"/>
      <c r="DT102" s="747"/>
      <c r="DU102" s="786"/>
      <c r="DV102" s="734"/>
      <c r="DW102" s="735"/>
      <c r="DX102" s="735"/>
      <c r="DY102" s="735"/>
      <c r="DZ102" s="787"/>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8" t="s">
        <v>428</v>
      </c>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788"/>
      <c r="CW103" s="788"/>
      <c r="CX103" s="788"/>
      <c r="CY103" s="788"/>
      <c r="CZ103" s="788"/>
      <c r="DA103" s="788"/>
      <c r="DB103" s="788"/>
      <c r="DC103" s="788"/>
      <c r="DD103" s="788"/>
      <c r="DE103" s="788"/>
      <c r="DF103" s="788"/>
      <c r="DG103" s="788"/>
      <c r="DH103" s="788"/>
      <c r="DI103" s="788"/>
      <c r="DJ103" s="788"/>
      <c r="DK103" s="788"/>
      <c r="DL103" s="788"/>
      <c r="DM103" s="788"/>
      <c r="DN103" s="788"/>
      <c r="DO103" s="788"/>
      <c r="DP103" s="788"/>
      <c r="DQ103" s="788"/>
      <c r="DR103" s="788"/>
      <c r="DS103" s="788"/>
      <c r="DT103" s="788"/>
      <c r="DU103" s="788"/>
      <c r="DV103" s="788"/>
      <c r="DW103" s="788"/>
      <c r="DX103" s="788"/>
      <c r="DY103" s="788"/>
      <c r="DZ103" s="788"/>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9" t="s">
        <v>429</v>
      </c>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431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282</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90" t="s">
        <v>432</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2"/>
      <c r="AU108" s="790" t="s">
        <v>61</v>
      </c>
      <c r="AV108" s="791"/>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2"/>
    </row>
    <row r="109" spans="1:131" s="52" customFormat="1" ht="26.25" customHeight="1" x14ac:dyDescent="0.15">
      <c r="A109" s="793" t="s">
        <v>433</v>
      </c>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5"/>
      <c r="AA109" s="796" t="s">
        <v>15</v>
      </c>
      <c r="AB109" s="794"/>
      <c r="AC109" s="794"/>
      <c r="AD109" s="794"/>
      <c r="AE109" s="795"/>
      <c r="AF109" s="796" t="s">
        <v>393</v>
      </c>
      <c r="AG109" s="794"/>
      <c r="AH109" s="794"/>
      <c r="AI109" s="794"/>
      <c r="AJ109" s="795"/>
      <c r="AK109" s="796" t="s">
        <v>371</v>
      </c>
      <c r="AL109" s="794"/>
      <c r="AM109" s="794"/>
      <c r="AN109" s="794"/>
      <c r="AO109" s="795"/>
      <c r="AP109" s="796" t="s">
        <v>434</v>
      </c>
      <c r="AQ109" s="794"/>
      <c r="AR109" s="794"/>
      <c r="AS109" s="794"/>
      <c r="AT109" s="797"/>
      <c r="AU109" s="793" t="s">
        <v>433</v>
      </c>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5"/>
      <c r="BQ109" s="796" t="s">
        <v>15</v>
      </c>
      <c r="BR109" s="794"/>
      <c r="BS109" s="794"/>
      <c r="BT109" s="794"/>
      <c r="BU109" s="795"/>
      <c r="BV109" s="796" t="s">
        <v>393</v>
      </c>
      <c r="BW109" s="794"/>
      <c r="BX109" s="794"/>
      <c r="BY109" s="794"/>
      <c r="BZ109" s="795"/>
      <c r="CA109" s="796" t="s">
        <v>371</v>
      </c>
      <c r="CB109" s="794"/>
      <c r="CC109" s="794"/>
      <c r="CD109" s="794"/>
      <c r="CE109" s="795"/>
      <c r="CF109" s="798" t="s">
        <v>434</v>
      </c>
      <c r="CG109" s="798"/>
      <c r="CH109" s="798"/>
      <c r="CI109" s="798"/>
      <c r="CJ109" s="798"/>
      <c r="CK109" s="796" t="s">
        <v>105</v>
      </c>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5"/>
      <c r="DG109" s="796" t="s">
        <v>15</v>
      </c>
      <c r="DH109" s="794"/>
      <c r="DI109" s="794"/>
      <c r="DJ109" s="794"/>
      <c r="DK109" s="795"/>
      <c r="DL109" s="796" t="s">
        <v>393</v>
      </c>
      <c r="DM109" s="794"/>
      <c r="DN109" s="794"/>
      <c r="DO109" s="794"/>
      <c r="DP109" s="795"/>
      <c r="DQ109" s="796" t="s">
        <v>371</v>
      </c>
      <c r="DR109" s="794"/>
      <c r="DS109" s="794"/>
      <c r="DT109" s="794"/>
      <c r="DU109" s="795"/>
      <c r="DV109" s="796" t="s">
        <v>434</v>
      </c>
      <c r="DW109" s="794"/>
      <c r="DX109" s="794"/>
      <c r="DY109" s="794"/>
      <c r="DZ109" s="797"/>
    </row>
    <row r="110" spans="1:131" s="52" customFormat="1" ht="26.25" customHeight="1" x14ac:dyDescent="0.15">
      <c r="A110" s="799" t="s">
        <v>322</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4237483</v>
      </c>
      <c r="AB110" s="803"/>
      <c r="AC110" s="803"/>
      <c r="AD110" s="803"/>
      <c r="AE110" s="804"/>
      <c r="AF110" s="805">
        <v>4424838</v>
      </c>
      <c r="AG110" s="803"/>
      <c r="AH110" s="803"/>
      <c r="AI110" s="803"/>
      <c r="AJ110" s="804"/>
      <c r="AK110" s="805">
        <v>4647591</v>
      </c>
      <c r="AL110" s="803"/>
      <c r="AM110" s="803"/>
      <c r="AN110" s="803"/>
      <c r="AO110" s="804"/>
      <c r="AP110" s="806">
        <v>22.2</v>
      </c>
      <c r="AQ110" s="807"/>
      <c r="AR110" s="807"/>
      <c r="AS110" s="807"/>
      <c r="AT110" s="808"/>
      <c r="AU110" s="1011" t="s">
        <v>128</v>
      </c>
      <c r="AV110" s="1012"/>
      <c r="AW110" s="1012"/>
      <c r="AX110" s="1012"/>
      <c r="AY110" s="1012"/>
      <c r="AZ110" s="809" t="s">
        <v>435</v>
      </c>
      <c r="BA110" s="800"/>
      <c r="BB110" s="800"/>
      <c r="BC110" s="800"/>
      <c r="BD110" s="800"/>
      <c r="BE110" s="800"/>
      <c r="BF110" s="800"/>
      <c r="BG110" s="800"/>
      <c r="BH110" s="800"/>
      <c r="BI110" s="800"/>
      <c r="BJ110" s="800"/>
      <c r="BK110" s="800"/>
      <c r="BL110" s="800"/>
      <c r="BM110" s="800"/>
      <c r="BN110" s="800"/>
      <c r="BO110" s="800"/>
      <c r="BP110" s="801"/>
      <c r="BQ110" s="810">
        <v>49928392</v>
      </c>
      <c r="BR110" s="811"/>
      <c r="BS110" s="811"/>
      <c r="BT110" s="811"/>
      <c r="BU110" s="811"/>
      <c r="BV110" s="811">
        <v>49995516</v>
      </c>
      <c r="BW110" s="811"/>
      <c r="BX110" s="811"/>
      <c r="BY110" s="811"/>
      <c r="BZ110" s="811"/>
      <c r="CA110" s="811">
        <v>49298016</v>
      </c>
      <c r="CB110" s="811"/>
      <c r="CC110" s="811"/>
      <c r="CD110" s="811"/>
      <c r="CE110" s="811"/>
      <c r="CF110" s="812">
        <v>235.4</v>
      </c>
      <c r="CG110" s="813"/>
      <c r="CH110" s="813"/>
      <c r="CI110" s="813"/>
      <c r="CJ110" s="813"/>
      <c r="CK110" s="1017" t="s">
        <v>366</v>
      </c>
      <c r="CL110" s="1018"/>
      <c r="CM110" s="809" t="s">
        <v>436</v>
      </c>
      <c r="CN110" s="800"/>
      <c r="CO110" s="800"/>
      <c r="CP110" s="800"/>
      <c r="CQ110" s="800"/>
      <c r="CR110" s="800"/>
      <c r="CS110" s="800"/>
      <c r="CT110" s="800"/>
      <c r="CU110" s="800"/>
      <c r="CV110" s="800"/>
      <c r="CW110" s="800"/>
      <c r="CX110" s="800"/>
      <c r="CY110" s="800"/>
      <c r="CZ110" s="800"/>
      <c r="DA110" s="800"/>
      <c r="DB110" s="800"/>
      <c r="DC110" s="800"/>
      <c r="DD110" s="800"/>
      <c r="DE110" s="800"/>
      <c r="DF110" s="801"/>
      <c r="DG110" s="810" t="s">
        <v>207</v>
      </c>
      <c r="DH110" s="811"/>
      <c r="DI110" s="811"/>
      <c r="DJ110" s="811"/>
      <c r="DK110" s="811"/>
      <c r="DL110" s="811" t="s">
        <v>207</v>
      </c>
      <c r="DM110" s="811"/>
      <c r="DN110" s="811"/>
      <c r="DO110" s="811"/>
      <c r="DP110" s="811"/>
      <c r="DQ110" s="811" t="s">
        <v>207</v>
      </c>
      <c r="DR110" s="811"/>
      <c r="DS110" s="811"/>
      <c r="DT110" s="811"/>
      <c r="DU110" s="811"/>
      <c r="DV110" s="814" t="s">
        <v>207</v>
      </c>
      <c r="DW110" s="814"/>
      <c r="DX110" s="814"/>
      <c r="DY110" s="814"/>
      <c r="DZ110" s="815"/>
    </row>
    <row r="111" spans="1:131" s="52" customFormat="1" ht="26.25" customHeight="1" x14ac:dyDescent="0.15">
      <c r="A111" s="816" t="s">
        <v>417</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817"/>
      <c r="AA111" s="818" t="s">
        <v>207</v>
      </c>
      <c r="AB111" s="819"/>
      <c r="AC111" s="819"/>
      <c r="AD111" s="819"/>
      <c r="AE111" s="820"/>
      <c r="AF111" s="821" t="s">
        <v>207</v>
      </c>
      <c r="AG111" s="819"/>
      <c r="AH111" s="819"/>
      <c r="AI111" s="819"/>
      <c r="AJ111" s="820"/>
      <c r="AK111" s="821" t="s">
        <v>207</v>
      </c>
      <c r="AL111" s="819"/>
      <c r="AM111" s="819"/>
      <c r="AN111" s="819"/>
      <c r="AO111" s="820"/>
      <c r="AP111" s="822" t="s">
        <v>207</v>
      </c>
      <c r="AQ111" s="823"/>
      <c r="AR111" s="823"/>
      <c r="AS111" s="823"/>
      <c r="AT111" s="824"/>
      <c r="AU111" s="1013"/>
      <c r="AV111" s="1014"/>
      <c r="AW111" s="1014"/>
      <c r="AX111" s="1014"/>
      <c r="AY111" s="1014"/>
      <c r="AZ111" s="825" t="s">
        <v>438</v>
      </c>
      <c r="BA111" s="826"/>
      <c r="BB111" s="826"/>
      <c r="BC111" s="826"/>
      <c r="BD111" s="826"/>
      <c r="BE111" s="826"/>
      <c r="BF111" s="826"/>
      <c r="BG111" s="826"/>
      <c r="BH111" s="826"/>
      <c r="BI111" s="826"/>
      <c r="BJ111" s="826"/>
      <c r="BK111" s="826"/>
      <c r="BL111" s="826"/>
      <c r="BM111" s="826"/>
      <c r="BN111" s="826"/>
      <c r="BO111" s="826"/>
      <c r="BP111" s="827"/>
      <c r="BQ111" s="828" t="s">
        <v>207</v>
      </c>
      <c r="BR111" s="829"/>
      <c r="BS111" s="829"/>
      <c r="BT111" s="829"/>
      <c r="BU111" s="829"/>
      <c r="BV111" s="829" t="s">
        <v>207</v>
      </c>
      <c r="BW111" s="829"/>
      <c r="BX111" s="829"/>
      <c r="BY111" s="829"/>
      <c r="BZ111" s="829"/>
      <c r="CA111" s="829" t="s">
        <v>207</v>
      </c>
      <c r="CB111" s="829"/>
      <c r="CC111" s="829"/>
      <c r="CD111" s="829"/>
      <c r="CE111" s="829"/>
      <c r="CF111" s="830" t="s">
        <v>207</v>
      </c>
      <c r="CG111" s="831"/>
      <c r="CH111" s="831"/>
      <c r="CI111" s="831"/>
      <c r="CJ111" s="831"/>
      <c r="CK111" s="1019"/>
      <c r="CL111" s="1020"/>
      <c r="CM111" s="825" t="s">
        <v>142</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8" t="s">
        <v>207</v>
      </c>
      <c r="DH111" s="829"/>
      <c r="DI111" s="829"/>
      <c r="DJ111" s="829"/>
      <c r="DK111" s="829"/>
      <c r="DL111" s="829" t="s">
        <v>207</v>
      </c>
      <c r="DM111" s="829"/>
      <c r="DN111" s="829"/>
      <c r="DO111" s="829"/>
      <c r="DP111" s="829"/>
      <c r="DQ111" s="829" t="s">
        <v>207</v>
      </c>
      <c r="DR111" s="829"/>
      <c r="DS111" s="829"/>
      <c r="DT111" s="829"/>
      <c r="DU111" s="829"/>
      <c r="DV111" s="832" t="s">
        <v>207</v>
      </c>
      <c r="DW111" s="832"/>
      <c r="DX111" s="832"/>
      <c r="DY111" s="832"/>
      <c r="DZ111" s="833"/>
    </row>
    <row r="112" spans="1:131" s="52" customFormat="1" ht="26.25" customHeight="1" x14ac:dyDescent="0.15">
      <c r="A112" s="980" t="s">
        <v>160</v>
      </c>
      <c r="B112" s="981"/>
      <c r="C112" s="826" t="s">
        <v>439</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18">
        <v>52667</v>
      </c>
      <c r="AB112" s="819"/>
      <c r="AC112" s="819"/>
      <c r="AD112" s="819"/>
      <c r="AE112" s="820"/>
      <c r="AF112" s="821">
        <v>52667</v>
      </c>
      <c r="AG112" s="819"/>
      <c r="AH112" s="819"/>
      <c r="AI112" s="819"/>
      <c r="AJ112" s="820"/>
      <c r="AK112" s="821">
        <v>52667</v>
      </c>
      <c r="AL112" s="819"/>
      <c r="AM112" s="819"/>
      <c r="AN112" s="819"/>
      <c r="AO112" s="820"/>
      <c r="AP112" s="822">
        <v>0.3</v>
      </c>
      <c r="AQ112" s="823"/>
      <c r="AR112" s="823"/>
      <c r="AS112" s="823"/>
      <c r="AT112" s="824"/>
      <c r="AU112" s="1013"/>
      <c r="AV112" s="1014"/>
      <c r="AW112" s="1014"/>
      <c r="AX112" s="1014"/>
      <c r="AY112" s="1014"/>
      <c r="AZ112" s="825" t="s">
        <v>270</v>
      </c>
      <c r="BA112" s="826"/>
      <c r="BB112" s="826"/>
      <c r="BC112" s="826"/>
      <c r="BD112" s="826"/>
      <c r="BE112" s="826"/>
      <c r="BF112" s="826"/>
      <c r="BG112" s="826"/>
      <c r="BH112" s="826"/>
      <c r="BI112" s="826"/>
      <c r="BJ112" s="826"/>
      <c r="BK112" s="826"/>
      <c r="BL112" s="826"/>
      <c r="BM112" s="826"/>
      <c r="BN112" s="826"/>
      <c r="BO112" s="826"/>
      <c r="BP112" s="827"/>
      <c r="BQ112" s="828" t="s">
        <v>207</v>
      </c>
      <c r="BR112" s="829"/>
      <c r="BS112" s="829"/>
      <c r="BT112" s="829"/>
      <c r="BU112" s="829"/>
      <c r="BV112" s="829" t="s">
        <v>207</v>
      </c>
      <c r="BW112" s="829"/>
      <c r="BX112" s="829"/>
      <c r="BY112" s="829"/>
      <c r="BZ112" s="829"/>
      <c r="CA112" s="829" t="s">
        <v>207</v>
      </c>
      <c r="CB112" s="829"/>
      <c r="CC112" s="829"/>
      <c r="CD112" s="829"/>
      <c r="CE112" s="829"/>
      <c r="CF112" s="830" t="s">
        <v>207</v>
      </c>
      <c r="CG112" s="831"/>
      <c r="CH112" s="831"/>
      <c r="CI112" s="831"/>
      <c r="CJ112" s="831"/>
      <c r="CK112" s="1019"/>
      <c r="CL112" s="1020"/>
      <c r="CM112" s="825" t="s">
        <v>373</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8" t="s">
        <v>207</v>
      </c>
      <c r="DH112" s="829"/>
      <c r="DI112" s="829"/>
      <c r="DJ112" s="829"/>
      <c r="DK112" s="829"/>
      <c r="DL112" s="829" t="s">
        <v>207</v>
      </c>
      <c r="DM112" s="829"/>
      <c r="DN112" s="829"/>
      <c r="DO112" s="829"/>
      <c r="DP112" s="829"/>
      <c r="DQ112" s="829" t="s">
        <v>207</v>
      </c>
      <c r="DR112" s="829"/>
      <c r="DS112" s="829"/>
      <c r="DT112" s="829"/>
      <c r="DU112" s="829"/>
      <c r="DV112" s="832" t="s">
        <v>207</v>
      </c>
      <c r="DW112" s="832"/>
      <c r="DX112" s="832"/>
      <c r="DY112" s="832"/>
      <c r="DZ112" s="833"/>
    </row>
    <row r="113" spans="1:130" s="52" customFormat="1" ht="26.25" customHeight="1" x14ac:dyDescent="0.15">
      <c r="A113" s="982"/>
      <c r="B113" s="983"/>
      <c r="C113" s="826" t="s">
        <v>441</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818" t="s">
        <v>207</v>
      </c>
      <c r="AB113" s="819"/>
      <c r="AC113" s="819"/>
      <c r="AD113" s="819"/>
      <c r="AE113" s="820"/>
      <c r="AF113" s="821" t="s">
        <v>207</v>
      </c>
      <c r="AG113" s="819"/>
      <c r="AH113" s="819"/>
      <c r="AI113" s="819"/>
      <c r="AJ113" s="820"/>
      <c r="AK113" s="821" t="s">
        <v>207</v>
      </c>
      <c r="AL113" s="819"/>
      <c r="AM113" s="819"/>
      <c r="AN113" s="819"/>
      <c r="AO113" s="820"/>
      <c r="AP113" s="822" t="s">
        <v>207</v>
      </c>
      <c r="AQ113" s="823"/>
      <c r="AR113" s="823"/>
      <c r="AS113" s="823"/>
      <c r="AT113" s="824"/>
      <c r="AU113" s="1013"/>
      <c r="AV113" s="1014"/>
      <c r="AW113" s="1014"/>
      <c r="AX113" s="1014"/>
      <c r="AY113" s="1014"/>
      <c r="AZ113" s="825" t="s">
        <v>211</v>
      </c>
      <c r="BA113" s="826"/>
      <c r="BB113" s="826"/>
      <c r="BC113" s="826"/>
      <c r="BD113" s="826"/>
      <c r="BE113" s="826"/>
      <c r="BF113" s="826"/>
      <c r="BG113" s="826"/>
      <c r="BH113" s="826"/>
      <c r="BI113" s="826"/>
      <c r="BJ113" s="826"/>
      <c r="BK113" s="826"/>
      <c r="BL113" s="826"/>
      <c r="BM113" s="826"/>
      <c r="BN113" s="826"/>
      <c r="BO113" s="826"/>
      <c r="BP113" s="827"/>
      <c r="BQ113" s="828">
        <v>16622471</v>
      </c>
      <c r="BR113" s="829"/>
      <c r="BS113" s="829"/>
      <c r="BT113" s="829"/>
      <c r="BU113" s="829"/>
      <c r="BV113" s="829">
        <v>15699946</v>
      </c>
      <c r="BW113" s="829"/>
      <c r="BX113" s="829"/>
      <c r="BY113" s="829"/>
      <c r="BZ113" s="829"/>
      <c r="CA113" s="829">
        <v>14899549</v>
      </c>
      <c r="CB113" s="829"/>
      <c r="CC113" s="829"/>
      <c r="CD113" s="829"/>
      <c r="CE113" s="829"/>
      <c r="CF113" s="830">
        <v>71.099999999999994</v>
      </c>
      <c r="CG113" s="831"/>
      <c r="CH113" s="831"/>
      <c r="CI113" s="831"/>
      <c r="CJ113" s="831"/>
      <c r="CK113" s="1019"/>
      <c r="CL113" s="1020"/>
      <c r="CM113" s="825" t="s">
        <v>383</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8" t="s">
        <v>207</v>
      </c>
      <c r="DH113" s="819"/>
      <c r="DI113" s="819"/>
      <c r="DJ113" s="819"/>
      <c r="DK113" s="820"/>
      <c r="DL113" s="821" t="s">
        <v>207</v>
      </c>
      <c r="DM113" s="819"/>
      <c r="DN113" s="819"/>
      <c r="DO113" s="819"/>
      <c r="DP113" s="820"/>
      <c r="DQ113" s="821" t="s">
        <v>207</v>
      </c>
      <c r="DR113" s="819"/>
      <c r="DS113" s="819"/>
      <c r="DT113" s="819"/>
      <c r="DU113" s="820"/>
      <c r="DV113" s="822" t="s">
        <v>207</v>
      </c>
      <c r="DW113" s="823"/>
      <c r="DX113" s="823"/>
      <c r="DY113" s="823"/>
      <c r="DZ113" s="824"/>
    </row>
    <row r="114" spans="1:130" s="52" customFormat="1" ht="26.25" customHeight="1" x14ac:dyDescent="0.15">
      <c r="A114" s="982"/>
      <c r="B114" s="983"/>
      <c r="C114" s="826" t="s">
        <v>444</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18">
        <v>1374738</v>
      </c>
      <c r="AB114" s="819"/>
      <c r="AC114" s="819"/>
      <c r="AD114" s="819"/>
      <c r="AE114" s="820"/>
      <c r="AF114" s="821">
        <v>1339610</v>
      </c>
      <c r="AG114" s="819"/>
      <c r="AH114" s="819"/>
      <c r="AI114" s="819"/>
      <c r="AJ114" s="820"/>
      <c r="AK114" s="821">
        <v>1340966</v>
      </c>
      <c r="AL114" s="819"/>
      <c r="AM114" s="819"/>
      <c r="AN114" s="819"/>
      <c r="AO114" s="820"/>
      <c r="AP114" s="822">
        <v>6.4</v>
      </c>
      <c r="AQ114" s="823"/>
      <c r="AR114" s="823"/>
      <c r="AS114" s="823"/>
      <c r="AT114" s="824"/>
      <c r="AU114" s="1013"/>
      <c r="AV114" s="1014"/>
      <c r="AW114" s="1014"/>
      <c r="AX114" s="1014"/>
      <c r="AY114" s="1014"/>
      <c r="AZ114" s="825" t="s">
        <v>445</v>
      </c>
      <c r="BA114" s="826"/>
      <c r="BB114" s="826"/>
      <c r="BC114" s="826"/>
      <c r="BD114" s="826"/>
      <c r="BE114" s="826"/>
      <c r="BF114" s="826"/>
      <c r="BG114" s="826"/>
      <c r="BH114" s="826"/>
      <c r="BI114" s="826"/>
      <c r="BJ114" s="826"/>
      <c r="BK114" s="826"/>
      <c r="BL114" s="826"/>
      <c r="BM114" s="826"/>
      <c r="BN114" s="826"/>
      <c r="BO114" s="826"/>
      <c r="BP114" s="827"/>
      <c r="BQ114" s="828">
        <v>2914219</v>
      </c>
      <c r="BR114" s="829"/>
      <c r="BS114" s="829"/>
      <c r="BT114" s="829"/>
      <c r="BU114" s="829"/>
      <c r="BV114" s="829">
        <v>2837400</v>
      </c>
      <c r="BW114" s="829"/>
      <c r="BX114" s="829"/>
      <c r="BY114" s="829"/>
      <c r="BZ114" s="829"/>
      <c r="CA114" s="829">
        <v>2679748</v>
      </c>
      <c r="CB114" s="829"/>
      <c r="CC114" s="829"/>
      <c r="CD114" s="829"/>
      <c r="CE114" s="829"/>
      <c r="CF114" s="830">
        <v>12.8</v>
      </c>
      <c r="CG114" s="831"/>
      <c r="CH114" s="831"/>
      <c r="CI114" s="831"/>
      <c r="CJ114" s="831"/>
      <c r="CK114" s="1019"/>
      <c r="CL114" s="1020"/>
      <c r="CM114" s="825" t="s">
        <v>446</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8" t="s">
        <v>207</v>
      </c>
      <c r="DH114" s="819"/>
      <c r="DI114" s="819"/>
      <c r="DJ114" s="819"/>
      <c r="DK114" s="820"/>
      <c r="DL114" s="821" t="s">
        <v>207</v>
      </c>
      <c r="DM114" s="819"/>
      <c r="DN114" s="819"/>
      <c r="DO114" s="819"/>
      <c r="DP114" s="820"/>
      <c r="DQ114" s="821" t="s">
        <v>207</v>
      </c>
      <c r="DR114" s="819"/>
      <c r="DS114" s="819"/>
      <c r="DT114" s="819"/>
      <c r="DU114" s="820"/>
      <c r="DV114" s="822" t="s">
        <v>207</v>
      </c>
      <c r="DW114" s="823"/>
      <c r="DX114" s="823"/>
      <c r="DY114" s="823"/>
      <c r="DZ114" s="824"/>
    </row>
    <row r="115" spans="1:130" s="52" customFormat="1" ht="26.25" customHeight="1" x14ac:dyDescent="0.15">
      <c r="A115" s="982"/>
      <c r="B115" s="983"/>
      <c r="C115" s="826" t="s">
        <v>360</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818">
        <v>455</v>
      </c>
      <c r="AB115" s="819"/>
      <c r="AC115" s="819"/>
      <c r="AD115" s="819"/>
      <c r="AE115" s="820"/>
      <c r="AF115" s="821">
        <v>10</v>
      </c>
      <c r="AG115" s="819"/>
      <c r="AH115" s="819"/>
      <c r="AI115" s="819"/>
      <c r="AJ115" s="820"/>
      <c r="AK115" s="821">
        <v>10</v>
      </c>
      <c r="AL115" s="819"/>
      <c r="AM115" s="819"/>
      <c r="AN115" s="819"/>
      <c r="AO115" s="820"/>
      <c r="AP115" s="822">
        <v>0</v>
      </c>
      <c r="AQ115" s="823"/>
      <c r="AR115" s="823"/>
      <c r="AS115" s="823"/>
      <c r="AT115" s="824"/>
      <c r="AU115" s="1013"/>
      <c r="AV115" s="1014"/>
      <c r="AW115" s="1014"/>
      <c r="AX115" s="1014"/>
      <c r="AY115" s="1014"/>
      <c r="AZ115" s="825" t="s">
        <v>342</v>
      </c>
      <c r="BA115" s="826"/>
      <c r="BB115" s="826"/>
      <c r="BC115" s="826"/>
      <c r="BD115" s="826"/>
      <c r="BE115" s="826"/>
      <c r="BF115" s="826"/>
      <c r="BG115" s="826"/>
      <c r="BH115" s="826"/>
      <c r="BI115" s="826"/>
      <c r="BJ115" s="826"/>
      <c r="BK115" s="826"/>
      <c r="BL115" s="826"/>
      <c r="BM115" s="826"/>
      <c r="BN115" s="826"/>
      <c r="BO115" s="826"/>
      <c r="BP115" s="827"/>
      <c r="BQ115" s="828">
        <v>34014</v>
      </c>
      <c r="BR115" s="829"/>
      <c r="BS115" s="829"/>
      <c r="BT115" s="829"/>
      <c r="BU115" s="829"/>
      <c r="BV115" s="829" t="s">
        <v>207</v>
      </c>
      <c r="BW115" s="829"/>
      <c r="BX115" s="829"/>
      <c r="BY115" s="829"/>
      <c r="BZ115" s="829"/>
      <c r="CA115" s="829">
        <v>7160</v>
      </c>
      <c r="CB115" s="829"/>
      <c r="CC115" s="829"/>
      <c r="CD115" s="829"/>
      <c r="CE115" s="829"/>
      <c r="CF115" s="830">
        <v>0</v>
      </c>
      <c r="CG115" s="831"/>
      <c r="CH115" s="831"/>
      <c r="CI115" s="831"/>
      <c r="CJ115" s="831"/>
      <c r="CK115" s="1019"/>
      <c r="CL115" s="1020"/>
      <c r="CM115" s="825" t="s">
        <v>33</v>
      </c>
      <c r="CN115" s="826"/>
      <c r="CO115" s="826"/>
      <c r="CP115" s="826"/>
      <c r="CQ115" s="826"/>
      <c r="CR115" s="826"/>
      <c r="CS115" s="826"/>
      <c r="CT115" s="826"/>
      <c r="CU115" s="826"/>
      <c r="CV115" s="826"/>
      <c r="CW115" s="826"/>
      <c r="CX115" s="826"/>
      <c r="CY115" s="826"/>
      <c r="CZ115" s="826"/>
      <c r="DA115" s="826"/>
      <c r="DB115" s="826"/>
      <c r="DC115" s="826"/>
      <c r="DD115" s="826"/>
      <c r="DE115" s="826"/>
      <c r="DF115" s="827"/>
      <c r="DG115" s="818" t="s">
        <v>207</v>
      </c>
      <c r="DH115" s="819"/>
      <c r="DI115" s="819"/>
      <c r="DJ115" s="819"/>
      <c r="DK115" s="820"/>
      <c r="DL115" s="821" t="s">
        <v>207</v>
      </c>
      <c r="DM115" s="819"/>
      <c r="DN115" s="819"/>
      <c r="DO115" s="819"/>
      <c r="DP115" s="820"/>
      <c r="DQ115" s="821" t="s">
        <v>207</v>
      </c>
      <c r="DR115" s="819"/>
      <c r="DS115" s="819"/>
      <c r="DT115" s="819"/>
      <c r="DU115" s="820"/>
      <c r="DV115" s="822" t="s">
        <v>207</v>
      </c>
      <c r="DW115" s="823"/>
      <c r="DX115" s="823"/>
      <c r="DY115" s="823"/>
      <c r="DZ115" s="824"/>
    </row>
    <row r="116" spans="1:130" s="52" customFormat="1" ht="26.25" customHeight="1" x14ac:dyDescent="0.15">
      <c r="A116" s="984"/>
      <c r="B116" s="985"/>
      <c r="C116" s="834" t="s">
        <v>3</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818">
        <v>455</v>
      </c>
      <c r="AB116" s="819"/>
      <c r="AC116" s="819"/>
      <c r="AD116" s="819"/>
      <c r="AE116" s="820"/>
      <c r="AF116" s="821">
        <v>17</v>
      </c>
      <c r="AG116" s="819"/>
      <c r="AH116" s="819"/>
      <c r="AI116" s="819"/>
      <c r="AJ116" s="820"/>
      <c r="AK116" s="821" t="s">
        <v>207</v>
      </c>
      <c r="AL116" s="819"/>
      <c r="AM116" s="819"/>
      <c r="AN116" s="819"/>
      <c r="AO116" s="820"/>
      <c r="AP116" s="822" t="s">
        <v>207</v>
      </c>
      <c r="AQ116" s="823"/>
      <c r="AR116" s="823"/>
      <c r="AS116" s="823"/>
      <c r="AT116" s="824"/>
      <c r="AU116" s="1013"/>
      <c r="AV116" s="1014"/>
      <c r="AW116" s="1014"/>
      <c r="AX116" s="1014"/>
      <c r="AY116" s="1014"/>
      <c r="AZ116" s="836" t="s">
        <v>228</v>
      </c>
      <c r="BA116" s="837"/>
      <c r="BB116" s="837"/>
      <c r="BC116" s="837"/>
      <c r="BD116" s="837"/>
      <c r="BE116" s="837"/>
      <c r="BF116" s="837"/>
      <c r="BG116" s="837"/>
      <c r="BH116" s="837"/>
      <c r="BI116" s="837"/>
      <c r="BJ116" s="837"/>
      <c r="BK116" s="837"/>
      <c r="BL116" s="837"/>
      <c r="BM116" s="837"/>
      <c r="BN116" s="837"/>
      <c r="BO116" s="837"/>
      <c r="BP116" s="838"/>
      <c r="BQ116" s="828" t="s">
        <v>207</v>
      </c>
      <c r="BR116" s="829"/>
      <c r="BS116" s="829"/>
      <c r="BT116" s="829"/>
      <c r="BU116" s="829"/>
      <c r="BV116" s="829" t="s">
        <v>207</v>
      </c>
      <c r="BW116" s="829"/>
      <c r="BX116" s="829"/>
      <c r="BY116" s="829"/>
      <c r="BZ116" s="829"/>
      <c r="CA116" s="829" t="s">
        <v>207</v>
      </c>
      <c r="CB116" s="829"/>
      <c r="CC116" s="829"/>
      <c r="CD116" s="829"/>
      <c r="CE116" s="829"/>
      <c r="CF116" s="830" t="s">
        <v>207</v>
      </c>
      <c r="CG116" s="831"/>
      <c r="CH116" s="831"/>
      <c r="CI116" s="831"/>
      <c r="CJ116" s="831"/>
      <c r="CK116" s="1019"/>
      <c r="CL116" s="1020"/>
      <c r="CM116" s="825" t="s">
        <v>448</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8" t="s">
        <v>207</v>
      </c>
      <c r="DH116" s="819"/>
      <c r="DI116" s="819"/>
      <c r="DJ116" s="819"/>
      <c r="DK116" s="820"/>
      <c r="DL116" s="821" t="s">
        <v>207</v>
      </c>
      <c r="DM116" s="819"/>
      <c r="DN116" s="819"/>
      <c r="DO116" s="819"/>
      <c r="DP116" s="820"/>
      <c r="DQ116" s="821" t="s">
        <v>207</v>
      </c>
      <c r="DR116" s="819"/>
      <c r="DS116" s="819"/>
      <c r="DT116" s="819"/>
      <c r="DU116" s="820"/>
      <c r="DV116" s="822" t="s">
        <v>207</v>
      </c>
      <c r="DW116" s="823"/>
      <c r="DX116" s="823"/>
      <c r="DY116" s="823"/>
      <c r="DZ116" s="824"/>
    </row>
    <row r="117" spans="1:130" s="52" customFormat="1" ht="26.25" customHeight="1" x14ac:dyDescent="0.15">
      <c r="A117" s="793" t="s">
        <v>274</v>
      </c>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839" t="s">
        <v>319</v>
      </c>
      <c r="Z117" s="795"/>
      <c r="AA117" s="840">
        <v>5665798</v>
      </c>
      <c r="AB117" s="841"/>
      <c r="AC117" s="841"/>
      <c r="AD117" s="841"/>
      <c r="AE117" s="842"/>
      <c r="AF117" s="843">
        <v>5817142</v>
      </c>
      <c r="AG117" s="841"/>
      <c r="AH117" s="841"/>
      <c r="AI117" s="841"/>
      <c r="AJ117" s="842"/>
      <c r="AK117" s="843">
        <v>6041234</v>
      </c>
      <c r="AL117" s="841"/>
      <c r="AM117" s="841"/>
      <c r="AN117" s="841"/>
      <c r="AO117" s="842"/>
      <c r="AP117" s="844"/>
      <c r="AQ117" s="845"/>
      <c r="AR117" s="845"/>
      <c r="AS117" s="845"/>
      <c r="AT117" s="846"/>
      <c r="AU117" s="1013"/>
      <c r="AV117" s="1014"/>
      <c r="AW117" s="1014"/>
      <c r="AX117" s="1014"/>
      <c r="AY117" s="1014"/>
      <c r="AZ117" s="847" t="s">
        <v>449</v>
      </c>
      <c r="BA117" s="848"/>
      <c r="BB117" s="848"/>
      <c r="BC117" s="848"/>
      <c r="BD117" s="848"/>
      <c r="BE117" s="848"/>
      <c r="BF117" s="848"/>
      <c r="BG117" s="848"/>
      <c r="BH117" s="848"/>
      <c r="BI117" s="848"/>
      <c r="BJ117" s="848"/>
      <c r="BK117" s="848"/>
      <c r="BL117" s="848"/>
      <c r="BM117" s="848"/>
      <c r="BN117" s="848"/>
      <c r="BO117" s="848"/>
      <c r="BP117" s="849"/>
      <c r="BQ117" s="828" t="s">
        <v>207</v>
      </c>
      <c r="BR117" s="829"/>
      <c r="BS117" s="829"/>
      <c r="BT117" s="829"/>
      <c r="BU117" s="829"/>
      <c r="BV117" s="829" t="s">
        <v>207</v>
      </c>
      <c r="BW117" s="829"/>
      <c r="BX117" s="829"/>
      <c r="BY117" s="829"/>
      <c r="BZ117" s="829"/>
      <c r="CA117" s="829" t="s">
        <v>207</v>
      </c>
      <c r="CB117" s="829"/>
      <c r="CC117" s="829"/>
      <c r="CD117" s="829"/>
      <c r="CE117" s="829"/>
      <c r="CF117" s="830" t="s">
        <v>207</v>
      </c>
      <c r="CG117" s="831"/>
      <c r="CH117" s="831"/>
      <c r="CI117" s="831"/>
      <c r="CJ117" s="831"/>
      <c r="CK117" s="1019"/>
      <c r="CL117" s="1020"/>
      <c r="CM117" s="825" t="s">
        <v>335</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8" t="s">
        <v>207</v>
      </c>
      <c r="DH117" s="819"/>
      <c r="DI117" s="819"/>
      <c r="DJ117" s="819"/>
      <c r="DK117" s="820"/>
      <c r="DL117" s="821" t="s">
        <v>207</v>
      </c>
      <c r="DM117" s="819"/>
      <c r="DN117" s="819"/>
      <c r="DO117" s="819"/>
      <c r="DP117" s="820"/>
      <c r="DQ117" s="821" t="s">
        <v>207</v>
      </c>
      <c r="DR117" s="819"/>
      <c r="DS117" s="819"/>
      <c r="DT117" s="819"/>
      <c r="DU117" s="820"/>
      <c r="DV117" s="822" t="s">
        <v>207</v>
      </c>
      <c r="DW117" s="823"/>
      <c r="DX117" s="823"/>
      <c r="DY117" s="823"/>
      <c r="DZ117" s="824"/>
    </row>
    <row r="118" spans="1:130" s="52" customFormat="1" ht="26.25" customHeight="1" x14ac:dyDescent="0.15">
      <c r="A118" s="793" t="s">
        <v>105</v>
      </c>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5"/>
      <c r="AA118" s="796" t="s">
        <v>15</v>
      </c>
      <c r="AB118" s="794"/>
      <c r="AC118" s="794"/>
      <c r="AD118" s="794"/>
      <c r="AE118" s="795"/>
      <c r="AF118" s="796" t="s">
        <v>393</v>
      </c>
      <c r="AG118" s="794"/>
      <c r="AH118" s="794"/>
      <c r="AI118" s="794"/>
      <c r="AJ118" s="795"/>
      <c r="AK118" s="796" t="s">
        <v>371</v>
      </c>
      <c r="AL118" s="794"/>
      <c r="AM118" s="794"/>
      <c r="AN118" s="794"/>
      <c r="AO118" s="795"/>
      <c r="AP118" s="796" t="s">
        <v>434</v>
      </c>
      <c r="AQ118" s="794"/>
      <c r="AR118" s="794"/>
      <c r="AS118" s="794"/>
      <c r="AT118" s="797"/>
      <c r="AU118" s="1013"/>
      <c r="AV118" s="1014"/>
      <c r="AW118" s="1014"/>
      <c r="AX118" s="1014"/>
      <c r="AY118" s="1014"/>
      <c r="AZ118" s="850" t="s">
        <v>450</v>
      </c>
      <c r="BA118" s="834"/>
      <c r="BB118" s="834"/>
      <c r="BC118" s="834"/>
      <c r="BD118" s="834"/>
      <c r="BE118" s="834"/>
      <c r="BF118" s="834"/>
      <c r="BG118" s="834"/>
      <c r="BH118" s="834"/>
      <c r="BI118" s="834"/>
      <c r="BJ118" s="834"/>
      <c r="BK118" s="834"/>
      <c r="BL118" s="834"/>
      <c r="BM118" s="834"/>
      <c r="BN118" s="834"/>
      <c r="BO118" s="834"/>
      <c r="BP118" s="835"/>
      <c r="BQ118" s="851" t="s">
        <v>207</v>
      </c>
      <c r="BR118" s="852"/>
      <c r="BS118" s="852"/>
      <c r="BT118" s="852"/>
      <c r="BU118" s="852"/>
      <c r="BV118" s="852" t="s">
        <v>207</v>
      </c>
      <c r="BW118" s="852"/>
      <c r="BX118" s="852"/>
      <c r="BY118" s="852"/>
      <c r="BZ118" s="852"/>
      <c r="CA118" s="852" t="s">
        <v>207</v>
      </c>
      <c r="CB118" s="852"/>
      <c r="CC118" s="852"/>
      <c r="CD118" s="852"/>
      <c r="CE118" s="852"/>
      <c r="CF118" s="830" t="s">
        <v>207</v>
      </c>
      <c r="CG118" s="831"/>
      <c r="CH118" s="831"/>
      <c r="CI118" s="831"/>
      <c r="CJ118" s="831"/>
      <c r="CK118" s="1019"/>
      <c r="CL118" s="1020"/>
      <c r="CM118" s="825" t="s">
        <v>451</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8" t="s">
        <v>207</v>
      </c>
      <c r="DH118" s="819"/>
      <c r="DI118" s="819"/>
      <c r="DJ118" s="819"/>
      <c r="DK118" s="820"/>
      <c r="DL118" s="821" t="s">
        <v>207</v>
      </c>
      <c r="DM118" s="819"/>
      <c r="DN118" s="819"/>
      <c r="DO118" s="819"/>
      <c r="DP118" s="820"/>
      <c r="DQ118" s="821" t="s">
        <v>207</v>
      </c>
      <c r="DR118" s="819"/>
      <c r="DS118" s="819"/>
      <c r="DT118" s="819"/>
      <c r="DU118" s="820"/>
      <c r="DV118" s="822" t="s">
        <v>207</v>
      </c>
      <c r="DW118" s="823"/>
      <c r="DX118" s="823"/>
      <c r="DY118" s="823"/>
      <c r="DZ118" s="824"/>
    </row>
    <row r="119" spans="1:130" s="52" customFormat="1" ht="26.25" customHeight="1" x14ac:dyDescent="0.15">
      <c r="A119" s="1023" t="s">
        <v>366</v>
      </c>
      <c r="B119" s="1018"/>
      <c r="C119" s="809" t="s">
        <v>436</v>
      </c>
      <c r="D119" s="800"/>
      <c r="E119" s="800"/>
      <c r="F119" s="800"/>
      <c r="G119" s="800"/>
      <c r="H119" s="800"/>
      <c r="I119" s="800"/>
      <c r="J119" s="800"/>
      <c r="K119" s="800"/>
      <c r="L119" s="800"/>
      <c r="M119" s="800"/>
      <c r="N119" s="800"/>
      <c r="O119" s="800"/>
      <c r="P119" s="800"/>
      <c r="Q119" s="800"/>
      <c r="R119" s="800"/>
      <c r="S119" s="800"/>
      <c r="T119" s="800"/>
      <c r="U119" s="800"/>
      <c r="V119" s="800"/>
      <c r="W119" s="800"/>
      <c r="X119" s="800"/>
      <c r="Y119" s="800"/>
      <c r="Z119" s="801"/>
      <c r="AA119" s="802" t="s">
        <v>207</v>
      </c>
      <c r="AB119" s="803"/>
      <c r="AC119" s="803"/>
      <c r="AD119" s="803"/>
      <c r="AE119" s="804"/>
      <c r="AF119" s="805" t="s">
        <v>207</v>
      </c>
      <c r="AG119" s="803"/>
      <c r="AH119" s="803"/>
      <c r="AI119" s="803"/>
      <c r="AJ119" s="804"/>
      <c r="AK119" s="805" t="s">
        <v>207</v>
      </c>
      <c r="AL119" s="803"/>
      <c r="AM119" s="803"/>
      <c r="AN119" s="803"/>
      <c r="AO119" s="804"/>
      <c r="AP119" s="806" t="s">
        <v>207</v>
      </c>
      <c r="AQ119" s="807"/>
      <c r="AR119" s="807"/>
      <c r="AS119" s="807"/>
      <c r="AT119" s="808"/>
      <c r="AU119" s="1015"/>
      <c r="AV119" s="1016"/>
      <c r="AW119" s="1016"/>
      <c r="AX119" s="1016"/>
      <c r="AY119" s="1016"/>
      <c r="AZ119" s="73" t="s">
        <v>274</v>
      </c>
      <c r="BA119" s="73"/>
      <c r="BB119" s="73"/>
      <c r="BC119" s="73"/>
      <c r="BD119" s="73"/>
      <c r="BE119" s="73"/>
      <c r="BF119" s="73"/>
      <c r="BG119" s="73"/>
      <c r="BH119" s="73"/>
      <c r="BI119" s="73"/>
      <c r="BJ119" s="73"/>
      <c r="BK119" s="73"/>
      <c r="BL119" s="73"/>
      <c r="BM119" s="73"/>
      <c r="BN119" s="73"/>
      <c r="BO119" s="839" t="s">
        <v>171</v>
      </c>
      <c r="BP119" s="853"/>
      <c r="BQ119" s="851">
        <v>69499096</v>
      </c>
      <c r="BR119" s="852"/>
      <c r="BS119" s="852"/>
      <c r="BT119" s="852"/>
      <c r="BU119" s="852"/>
      <c r="BV119" s="852">
        <v>68532862</v>
      </c>
      <c r="BW119" s="852"/>
      <c r="BX119" s="852"/>
      <c r="BY119" s="852"/>
      <c r="BZ119" s="852"/>
      <c r="CA119" s="852">
        <v>66884473</v>
      </c>
      <c r="CB119" s="852"/>
      <c r="CC119" s="852"/>
      <c r="CD119" s="852"/>
      <c r="CE119" s="852"/>
      <c r="CF119" s="854"/>
      <c r="CG119" s="855"/>
      <c r="CH119" s="855"/>
      <c r="CI119" s="855"/>
      <c r="CJ119" s="856"/>
      <c r="CK119" s="1021"/>
      <c r="CL119" s="1022"/>
      <c r="CM119" s="850" t="s">
        <v>452</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57" t="s">
        <v>207</v>
      </c>
      <c r="DH119" s="858"/>
      <c r="DI119" s="858"/>
      <c r="DJ119" s="858"/>
      <c r="DK119" s="859"/>
      <c r="DL119" s="860" t="s">
        <v>207</v>
      </c>
      <c r="DM119" s="858"/>
      <c r="DN119" s="858"/>
      <c r="DO119" s="858"/>
      <c r="DP119" s="859"/>
      <c r="DQ119" s="860" t="s">
        <v>207</v>
      </c>
      <c r="DR119" s="858"/>
      <c r="DS119" s="858"/>
      <c r="DT119" s="858"/>
      <c r="DU119" s="859"/>
      <c r="DV119" s="861" t="s">
        <v>207</v>
      </c>
      <c r="DW119" s="862"/>
      <c r="DX119" s="862"/>
      <c r="DY119" s="862"/>
      <c r="DZ119" s="863"/>
    </row>
    <row r="120" spans="1:130" s="52" customFormat="1" ht="26.25" customHeight="1" x14ac:dyDescent="0.15">
      <c r="A120" s="1024"/>
      <c r="B120" s="1020"/>
      <c r="C120" s="825" t="s">
        <v>142</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18" t="s">
        <v>207</v>
      </c>
      <c r="AB120" s="819"/>
      <c r="AC120" s="819"/>
      <c r="AD120" s="819"/>
      <c r="AE120" s="820"/>
      <c r="AF120" s="821" t="s">
        <v>207</v>
      </c>
      <c r="AG120" s="819"/>
      <c r="AH120" s="819"/>
      <c r="AI120" s="819"/>
      <c r="AJ120" s="820"/>
      <c r="AK120" s="821" t="s">
        <v>207</v>
      </c>
      <c r="AL120" s="819"/>
      <c r="AM120" s="819"/>
      <c r="AN120" s="819"/>
      <c r="AO120" s="820"/>
      <c r="AP120" s="822" t="s">
        <v>207</v>
      </c>
      <c r="AQ120" s="823"/>
      <c r="AR120" s="823"/>
      <c r="AS120" s="823"/>
      <c r="AT120" s="824"/>
      <c r="AU120" s="986" t="s">
        <v>440</v>
      </c>
      <c r="AV120" s="987"/>
      <c r="AW120" s="987"/>
      <c r="AX120" s="987"/>
      <c r="AY120" s="988"/>
      <c r="AZ120" s="809" t="s">
        <v>220</v>
      </c>
      <c r="BA120" s="800"/>
      <c r="BB120" s="800"/>
      <c r="BC120" s="800"/>
      <c r="BD120" s="800"/>
      <c r="BE120" s="800"/>
      <c r="BF120" s="800"/>
      <c r="BG120" s="800"/>
      <c r="BH120" s="800"/>
      <c r="BI120" s="800"/>
      <c r="BJ120" s="800"/>
      <c r="BK120" s="800"/>
      <c r="BL120" s="800"/>
      <c r="BM120" s="800"/>
      <c r="BN120" s="800"/>
      <c r="BO120" s="800"/>
      <c r="BP120" s="801"/>
      <c r="BQ120" s="810">
        <v>7291200</v>
      </c>
      <c r="BR120" s="811"/>
      <c r="BS120" s="811"/>
      <c r="BT120" s="811"/>
      <c r="BU120" s="811"/>
      <c r="BV120" s="811">
        <v>8019012</v>
      </c>
      <c r="BW120" s="811"/>
      <c r="BX120" s="811"/>
      <c r="BY120" s="811"/>
      <c r="BZ120" s="811"/>
      <c r="CA120" s="811">
        <v>11315588</v>
      </c>
      <c r="CB120" s="811"/>
      <c r="CC120" s="811"/>
      <c r="CD120" s="811"/>
      <c r="CE120" s="811"/>
      <c r="CF120" s="812">
        <v>54</v>
      </c>
      <c r="CG120" s="813"/>
      <c r="CH120" s="813"/>
      <c r="CI120" s="813"/>
      <c r="CJ120" s="813"/>
      <c r="CK120" s="994" t="s">
        <v>271</v>
      </c>
      <c r="CL120" s="995"/>
      <c r="CM120" s="995"/>
      <c r="CN120" s="995"/>
      <c r="CO120" s="996"/>
      <c r="CP120" s="864" t="s">
        <v>178</v>
      </c>
      <c r="CQ120" s="865"/>
      <c r="CR120" s="865"/>
      <c r="CS120" s="865"/>
      <c r="CT120" s="865"/>
      <c r="CU120" s="865"/>
      <c r="CV120" s="865"/>
      <c r="CW120" s="865"/>
      <c r="CX120" s="865"/>
      <c r="CY120" s="865"/>
      <c r="CZ120" s="865"/>
      <c r="DA120" s="865"/>
      <c r="DB120" s="865"/>
      <c r="DC120" s="865"/>
      <c r="DD120" s="865"/>
      <c r="DE120" s="865"/>
      <c r="DF120" s="866"/>
      <c r="DG120" s="810" t="s">
        <v>207</v>
      </c>
      <c r="DH120" s="811"/>
      <c r="DI120" s="811"/>
      <c r="DJ120" s="811"/>
      <c r="DK120" s="811"/>
      <c r="DL120" s="811" t="s">
        <v>207</v>
      </c>
      <c r="DM120" s="811"/>
      <c r="DN120" s="811"/>
      <c r="DO120" s="811"/>
      <c r="DP120" s="811"/>
      <c r="DQ120" s="811" t="s">
        <v>207</v>
      </c>
      <c r="DR120" s="811"/>
      <c r="DS120" s="811"/>
      <c r="DT120" s="811"/>
      <c r="DU120" s="811"/>
      <c r="DV120" s="814" t="s">
        <v>207</v>
      </c>
      <c r="DW120" s="814"/>
      <c r="DX120" s="814"/>
      <c r="DY120" s="814"/>
      <c r="DZ120" s="815"/>
    </row>
    <row r="121" spans="1:130" s="52" customFormat="1" ht="26.25" customHeight="1" x14ac:dyDescent="0.15">
      <c r="A121" s="1024"/>
      <c r="B121" s="1020"/>
      <c r="C121" s="847" t="s">
        <v>144</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818" t="s">
        <v>207</v>
      </c>
      <c r="AB121" s="819"/>
      <c r="AC121" s="819"/>
      <c r="AD121" s="819"/>
      <c r="AE121" s="820"/>
      <c r="AF121" s="821" t="s">
        <v>207</v>
      </c>
      <c r="AG121" s="819"/>
      <c r="AH121" s="819"/>
      <c r="AI121" s="819"/>
      <c r="AJ121" s="820"/>
      <c r="AK121" s="821" t="s">
        <v>207</v>
      </c>
      <c r="AL121" s="819"/>
      <c r="AM121" s="819"/>
      <c r="AN121" s="819"/>
      <c r="AO121" s="820"/>
      <c r="AP121" s="822" t="s">
        <v>207</v>
      </c>
      <c r="AQ121" s="823"/>
      <c r="AR121" s="823"/>
      <c r="AS121" s="823"/>
      <c r="AT121" s="824"/>
      <c r="AU121" s="989"/>
      <c r="AV121" s="990"/>
      <c r="AW121" s="990"/>
      <c r="AX121" s="990"/>
      <c r="AY121" s="991"/>
      <c r="AZ121" s="825" t="s">
        <v>453</v>
      </c>
      <c r="BA121" s="826"/>
      <c r="BB121" s="826"/>
      <c r="BC121" s="826"/>
      <c r="BD121" s="826"/>
      <c r="BE121" s="826"/>
      <c r="BF121" s="826"/>
      <c r="BG121" s="826"/>
      <c r="BH121" s="826"/>
      <c r="BI121" s="826"/>
      <c r="BJ121" s="826"/>
      <c r="BK121" s="826"/>
      <c r="BL121" s="826"/>
      <c r="BM121" s="826"/>
      <c r="BN121" s="826"/>
      <c r="BO121" s="826"/>
      <c r="BP121" s="827"/>
      <c r="BQ121" s="828">
        <v>6721135</v>
      </c>
      <c r="BR121" s="829"/>
      <c r="BS121" s="829"/>
      <c r="BT121" s="829"/>
      <c r="BU121" s="829"/>
      <c r="BV121" s="829">
        <v>6791001</v>
      </c>
      <c r="BW121" s="829"/>
      <c r="BX121" s="829"/>
      <c r="BY121" s="829"/>
      <c r="BZ121" s="829"/>
      <c r="CA121" s="829">
        <v>6780054</v>
      </c>
      <c r="CB121" s="829"/>
      <c r="CC121" s="829"/>
      <c r="CD121" s="829"/>
      <c r="CE121" s="829"/>
      <c r="CF121" s="830">
        <v>32.4</v>
      </c>
      <c r="CG121" s="831"/>
      <c r="CH121" s="831"/>
      <c r="CI121" s="831"/>
      <c r="CJ121" s="831"/>
      <c r="CK121" s="997"/>
      <c r="CL121" s="998"/>
      <c r="CM121" s="998"/>
      <c r="CN121" s="998"/>
      <c r="CO121" s="999"/>
      <c r="CP121" s="867" t="s">
        <v>424</v>
      </c>
      <c r="CQ121" s="868"/>
      <c r="CR121" s="868"/>
      <c r="CS121" s="868"/>
      <c r="CT121" s="868"/>
      <c r="CU121" s="868"/>
      <c r="CV121" s="868"/>
      <c r="CW121" s="868"/>
      <c r="CX121" s="868"/>
      <c r="CY121" s="868"/>
      <c r="CZ121" s="868"/>
      <c r="DA121" s="868"/>
      <c r="DB121" s="868"/>
      <c r="DC121" s="868"/>
      <c r="DD121" s="868"/>
      <c r="DE121" s="868"/>
      <c r="DF121" s="869"/>
      <c r="DG121" s="828" t="s">
        <v>207</v>
      </c>
      <c r="DH121" s="829"/>
      <c r="DI121" s="829"/>
      <c r="DJ121" s="829"/>
      <c r="DK121" s="829"/>
      <c r="DL121" s="829" t="s">
        <v>207</v>
      </c>
      <c r="DM121" s="829"/>
      <c r="DN121" s="829"/>
      <c r="DO121" s="829"/>
      <c r="DP121" s="829"/>
      <c r="DQ121" s="829" t="s">
        <v>207</v>
      </c>
      <c r="DR121" s="829"/>
      <c r="DS121" s="829"/>
      <c r="DT121" s="829"/>
      <c r="DU121" s="829"/>
      <c r="DV121" s="832" t="s">
        <v>207</v>
      </c>
      <c r="DW121" s="832"/>
      <c r="DX121" s="832"/>
      <c r="DY121" s="832"/>
      <c r="DZ121" s="833"/>
    </row>
    <row r="122" spans="1:130" s="52" customFormat="1" ht="26.25" customHeight="1" x14ac:dyDescent="0.15">
      <c r="A122" s="1024"/>
      <c r="B122" s="1020"/>
      <c r="C122" s="825" t="s">
        <v>446</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18" t="s">
        <v>207</v>
      </c>
      <c r="AB122" s="819"/>
      <c r="AC122" s="819"/>
      <c r="AD122" s="819"/>
      <c r="AE122" s="820"/>
      <c r="AF122" s="821" t="s">
        <v>207</v>
      </c>
      <c r="AG122" s="819"/>
      <c r="AH122" s="819"/>
      <c r="AI122" s="819"/>
      <c r="AJ122" s="820"/>
      <c r="AK122" s="821" t="s">
        <v>207</v>
      </c>
      <c r="AL122" s="819"/>
      <c r="AM122" s="819"/>
      <c r="AN122" s="819"/>
      <c r="AO122" s="820"/>
      <c r="AP122" s="822" t="s">
        <v>207</v>
      </c>
      <c r="AQ122" s="823"/>
      <c r="AR122" s="823"/>
      <c r="AS122" s="823"/>
      <c r="AT122" s="824"/>
      <c r="AU122" s="989"/>
      <c r="AV122" s="990"/>
      <c r="AW122" s="990"/>
      <c r="AX122" s="990"/>
      <c r="AY122" s="991"/>
      <c r="AZ122" s="850" t="s">
        <v>455</v>
      </c>
      <c r="BA122" s="834"/>
      <c r="BB122" s="834"/>
      <c r="BC122" s="834"/>
      <c r="BD122" s="834"/>
      <c r="BE122" s="834"/>
      <c r="BF122" s="834"/>
      <c r="BG122" s="834"/>
      <c r="BH122" s="834"/>
      <c r="BI122" s="834"/>
      <c r="BJ122" s="834"/>
      <c r="BK122" s="834"/>
      <c r="BL122" s="834"/>
      <c r="BM122" s="834"/>
      <c r="BN122" s="834"/>
      <c r="BO122" s="834"/>
      <c r="BP122" s="835"/>
      <c r="BQ122" s="851">
        <v>48488061</v>
      </c>
      <c r="BR122" s="852"/>
      <c r="BS122" s="852"/>
      <c r="BT122" s="852"/>
      <c r="BU122" s="852"/>
      <c r="BV122" s="852">
        <v>47777021</v>
      </c>
      <c r="BW122" s="852"/>
      <c r="BX122" s="852"/>
      <c r="BY122" s="852"/>
      <c r="BZ122" s="852"/>
      <c r="CA122" s="852">
        <v>46093377</v>
      </c>
      <c r="CB122" s="852"/>
      <c r="CC122" s="852"/>
      <c r="CD122" s="852"/>
      <c r="CE122" s="852"/>
      <c r="CF122" s="870">
        <v>220.1</v>
      </c>
      <c r="CG122" s="871"/>
      <c r="CH122" s="871"/>
      <c r="CI122" s="871"/>
      <c r="CJ122" s="871"/>
      <c r="CK122" s="997"/>
      <c r="CL122" s="998"/>
      <c r="CM122" s="998"/>
      <c r="CN122" s="998"/>
      <c r="CO122" s="999"/>
      <c r="CP122" s="867" t="s">
        <v>415</v>
      </c>
      <c r="CQ122" s="868"/>
      <c r="CR122" s="868"/>
      <c r="CS122" s="868"/>
      <c r="CT122" s="868"/>
      <c r="CU122" s="868"/>
      <c r="CV122" s="868"/>
      <c r="CW122" s="868"/>
      <c r="CX122" s="868"/>
      <c r="CY122" s="868"/>
      <c r="CZ122" s="868"/>
      <c r="DA122" s="868"/>
      <c r="DB122" s="868"/>
      <c r="DC122" s="868"/>
      <c r="DD122" s="868"/>
      <c r="DE122" s="868"/>
      <c r="DF122" s="869"/>
      <c r="DG122" s="828" t="s">
        <v>207</v>
      </c>
      <c r="DH122" s="829"/>
      <c r="DI122" s="829"/>
      <c r="DJ122" s="829"/>
      <c r="DK122" s="829"/>
      <c r="DL122" s="829" t="s">
        <v>207</v>
      </c>
      <c r="DM122" s="829"/>
      <c r="DN122" s="829"/>
      <c r="DO122" s="829"/>
      <c r="DP122" s="829"/>
      <c r="DQ122" s="829" t="s">
        <v>207</v>
      </c>
      <c r="DR122" s="829"/>
      <c r="DS122" s="829"/>
      <c r="DT122" s="829"/>
      <c r="DU122" s="829"/>
      <c r="DV122" s="832" t="s">
        <v>207</v>
      </c>
      <c r="DW122" s="832"/>
      <c r="DX122" s="832"/>
      <c r="DY122" s="832"/>
      <c r="DZ122" s="833"/>
    </row>
    <row r="123" spans="1:130" s="52" customFormat="1" ht="26.25" customHeight="1" x14ac:dyDescent="0.15">
      <c r="A123" s="1024"/>
      <c r="B123" s="1020"/>
      <c r="C123" s="825" t="s">
        <v>448</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18" t="s">
        <v>207</v>
      </c>
      <c r="AB123" s="819"/>
      <c r="AC123" s="819"/>
      <c r="AD123" s="819"/>
      <c r="AE123" s="820"/>
      <c r="AF123" s="821" t="s">
        <v>207</v>
      </c>
      <c r="AG123" s="819"/>
      <c r="AH123" s="819"/>
      <c r="AI123" s="819"/>
      <c r="AJ123" s="820"/>
      <c r="AK123" s="821" t="s">
        <v>207</v>
      </c>
      <c r="AL123" s="819"/>
      <c r="AM123" s="819"/>
      <c r="AN123" s="819"/>
      <c r="AO123" s="820"/>
      <c r="AP123" s="822" t="s">
        <v>207</v>
      </c>
      <c r="AQ123" s="823"/>
      <c r="AR123" s="823"/>
      <c r="AS123" s="823"/>
      <c r="AT123" s="824"/>
      <c r="AU123" s="992"/>
      <c r="AV123" s="993"/>
      <c r="AW123" s="993"/>
      <c r="AX123" s="993"/>
      <c r="AY123" s="993"/>
      <c r="AZ123" s="73" t="s">
        <v>274</v>
      </c>
      <c r="BA123" s="73"/>
      <c r="BB123" s="73"/>
      <c r="BC123" s="73"/>
      <c r="BD123" s="73"/>
      <c r="BE123" s="73"/>
      <c r="BF123" s="73"/>
      <c r="BG123" s="73"/>
      <c r="BH123" s="73"/>
      <c r="BI123" s="73"/>
      <c r="BJ123" s="73"/>
      <c r="BK123" s="73"/>
      <c r="BL123" s="73"/>
      <c r="BM123" s="73"/>
      <c r="BN123" s="73"/>
      <c r="BO123" s="839" t="s">
        <v>456</v>
      </c>
      <c r="BP123" s="853"/>
      <c r="BQ123" s="872">
        <v>62500396</v>
      </c>
      <c r="BR123" s="873"/>
      <c r="BS123" s="873"/>
      <c r="BT123" s="873"/>
      <c r="BU123" s="873"/>
      <c r="BV123" s="873">
        <v>62587034</v>
      </c>
      <c r="BW123" s="873"/>
      <c r="BX123" s="873"/>
      <c r="BY123" s="873"/>
      <c r="BZ123" s="873"/>
      <c r="CA123" s="873">
        <v>64189019</v>
      </c>
      <c r="CB123" s="873"/>
      <c r="CC123" s="873"/>
      <c r="CD123" s="873"/>
      <c r="CE123" s="873"/>
      <c r="CF123" s="854"/>
      <c r="CG123" s="855"/>
      <c r="CH123" s="855"/>
      <c r="CI123" s="855"/>
      <c r="CJ123" s="856"/>
      <c r="CK123" s="997"/>
      <c r="CL123" s="998"/>
      <c r="CM123" s="998"/>
      <c r="CN123" s="998"/>
      <c r="CO123" s="999"/>
      <c r="CP123" s="867" t="s">
        <v>423</v>
      </c>
      <c r="CQ123" s="868"/>
      <c r="CR123" s="868"/>
      <c r="CS123" s="868"/>
      <c r="CT123" s="868"/>
      <c r="CU123" s="868"/>
      <c r="CV123" s="868"/>
      <c r="CW123" s="868"/>
      <c r="CX123" s="868"/>
      <c r="CY123" s="868"/>
      <c r="CZ123" s="868"/>
      <c r="DA123" s="868"/>
      <c r="DB123" s="868"/>
      <c r="DC123" s="868"/>
      <c r="DD123" s="868"/>
      <c r="DE123" s="868"/>
      <c r="DF123" s="869"/>
      <c r="DG123" s="818" t="s">
        <v>207</v>
      </c>
      <c r="DH123" s="819"/>
      <c r="DI123" s="819"/>
      <c r="DJ123" s="819"/>
      <c r="DK123" s="820"/>
      <c r="DL123" s="821" t="s">
        <v>207</v>
      </c>
      <c r="DM123" s="819"/>
      <c r="DN123" s="819"/>
      <c r="DO123" s="819"/>
      <c r="DP123" s="820"/>
      <c r="DQ123" s="821" t="s">
        <v>207</v>
      </c>
      <c r="DR123" s="819"/>
      <c r="DS123" s="819"/>
      <c r="DT123" s="819"/>
      <c r="DU123" s="820"/>
      <c r="DV123" s="822" t="s">
        <v>207</v>
      </c>
      <c r="DW123" s="823"/>
      <c r="DX123" s="823"/>
      <c r="DY123" s="823"/>
      <c r="DZ123" s="824"/>
    </row>
    <row r="124" spans="1:130" s="52" customFormat="1" ht="26.25" customHeight="1" x14ac:dyDescent="0.15">
      <c r="A124" s="1024"/>
      <c r="B124" s="1020"/>
      <c r="C124" s="825" t="s">
        <v>335</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18" t="s">
        <v>207</v>
      </c>
      <c r="AB124" s="819"/>
      <c r="AC124" s="819"/>
      <c r="AD124" s="819"/>
      <c r="AE124" s="820"/>
      <c r="AF124" s="821" t="s">
        <v>207</v>
      </c>
      <c r="AG124" s="819"/>
      <c r="AH124" s="819"/>
      <c r="AI124" s="819"/>
      <c r="AJ124" s="820"/>
      <c r="AK124" s="821" t="s">
        <v>207</v>
      </c>
      <c r="AL124" s="819"/>
      <c r="AM124" s="819"/>
      <c r="AN124" s="819"/>
      <c r="AO124" s="820"/>
      <c r="AP124" s="822" t="s">
        <v>207</v>
      </c>
      <c r="AQ124" s="823"/>
      <c r="AR124" s="823"/>
      <c r="AS124" s="823"/>
      <c r="AT124" s="824"/>
      <c r="AU124" s="874" t="s">
        <v>457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36.6</v>
      </c>
      <c r="BR124" s="878"/>
      <c r="BS124" s="878"/>
      <c r="BT124" s="878"/>
      <c r="BU124" s="878"/>
      <c r="BV124" s="878">
        <v>30</v>
      </c>
      <c r="BW124" s="878"/>
      <c r="BX124" s="878"/>
      <c r="BY124" s="878"/>
      <c r="BZ124" s="878"/>
      <c r="CA124" s="878">
        <v>12.8</v>
      </c>
      <c r="CB124" s="878"/>
      <c r="CC124" s="878"/>
      <c r="CD124" s="878"/>
      <c r="CE124" s="878"/>
      <c r="CF124" s="879"/>
      <c r="CG124" s="880"/>
      <c r="CH124" s="880"/>
      <c r="CI124" s="880"/>
      <c r="CJ124" s="881"/>
      <c r="CK124" s="1000"/>
      <c r="CL124" s="1000"/>
      <c r="CM124" s="1000"/>
      <c r="CN124" s="1000"/>
      <c r="CO124" s="1001"/>
      <c r="CP124" s="867" t="s">
        <v>458</v>
      </c>
      <c r="CQ124" s="868"/>
      <c r="CR124" s="868"/>
      <c r="CS124" s="868"/>
      <c r="CT124" s="868"/>
      <c r="CU124" s="868"/>
      <c r="CV124" s="868"/>
      <c r="CW124" s="868"/>
      <c r="CX124" s="868"/>
      <c r="CY124" s="868"/>
      <c r="CZ124" s="868"/>
      <c r="DA124" s="868"/>
      <c r="DB124" s="868"/>
      <c r="DC124" s="868"/>
      <c r="DD124" s="868"/>
      <c r="DE124" s="868"/>
      <c r="DF124" s="869"/>
      <c r="DG124" s="857" t="s">
        <v>207</v>
      </c>
      <c r="DH124" s="858"/>
      <c r="DI124" s="858"/>
      <c r="DJ124" s="858"/>
      <c r="DK124" s="859"/>
      <c r="DL124" s="860" t="s">
        <v>207</v>
      </c>
      <c r="DM124" s="858"/>
      <c r="DN124" s="858"/>
      <c r="DO124" s="858"/>
      <c r="DP124" s="859"/>
      <c r="DQ124" s="860" t="s">
        <v>207</v>
      </c>
      <c r="DR124" s="858"/>
      <c r="DS124" s="858"/>
      <c r="DT124" s="858"/>
      <c r="DU124" s="859"/>
      <c r="DV124" s="861" t="s">
        <v>207</v>
      </c>
      <c r="DW124" s="862"/>
      <c r="DX124" s="862"/>
      <c r="DY124" s="862"/>
      <c r="DZ124" s="863"/>
    </row>
    <row r="125" spans="1:130" s="52" customFormat="1" ht="26.25" customHeight="1" x14ac:dyDescent="0.15">
      <c r="A125" s="1024"/>
      <c r="B125" s="1020"/>
      <c r="C125" s="825" t="s">
        <v>451</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18" t="s">
        <v>207</v>
      </c>
      <c r="AB125" s="819"/>
      <c r="AC125" s="819"/>
      <c r="AD125" s="819"/>
      <c r="AE125" s="820"/>
      <c r="AF125" s="821" t="s">
        <v>207</v>
      </c>
      <c r="AG125" s="819"/>
      <c r="AH125" s="819"/>
      <c r="AI125" s="819"/>
      <c r="AJ125" s="820"/>
      <c r="AK125" s="821" t="s">
        <v>207</v>
      </c>
      <c r="AL125" s="819"/>
      <c r="AM125" s="819"/>
      <c r="AN125" s="819"/>
      <c r="AO125" s="820"/>
      <c r="AP125" s="822" t="s">
        <v>207</v>
      </c>
      <c r="AQ125" s="823"/>
      <c r="AR125" s="823"/>
      <c r="AS125" s="823"/>
      <c r="AT125" s="82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2" t="s">
        <v>459</v>
      </c>
      <c r="CL125" s="995"/>
      <c r="CM125" s="995"/>
      <c r="CN125" s="995"/>
      <c r="CO125" s="996"/>
      <c r="CP125" s="809" t="s">
        <v>147</v>
      </c>
      <c r="CQ125" s="800"/>
      <c r="CR125" s="800"/>
      <c r="CS125" s="800"/>
      <c r="CT125" s="800"/>
      <c r="CU125" s="800"/>
      <c r="CV125" s="800"/>
      <c r="CW125" s="800"/>
      <c r="CX125" s="800"/>
      <c r="CY125" s="800"/>
      <c r="CZ125" s="800"/>
      <c r="DA125" s="800"/>
      <c r="DB125" s="800"/>
      <c r="DC125" s="800"/>
      <c r="DD125" s="800"/>
      <c r="DE125" s="800"/>
      <c r="DF125" s="801"/>
      <c r="DG125" s="810" t="s">
        <v>207</v>
      </c>
      <c r="DH125" s="811"/>
      <c r="DI125" s="811"/>
      <c r="DJ125" s="811"/>
      <c r="DK125" s="811"/>
      <c r="DL125" s="811" t="s">
        <v>207</v>
      </c>
      <c r="DM125" s="811"/>
      <c r="DN125" s="811"/>
      <c r="DO125" s="811"/>
      <c r="DP125" s="811"/>
      <c r="DQ125" s="811" t="s">
        <v>207</v>
      </c>
      <c r="DR125" s="811"/>
      <c r="DS125" s="811"/>
      <c r="DT125" s="811"/>
      <c r="DU125" s="811"/>
      <c r="DV125" s="814" t="s">
        <v>207</v>
      </c>
      <c r="DW125" s="814"/>
      <c r="DX125" s="814"/>
      <c r="DY125" s="814"/>
      <c r="DZ125" s="815"/>
    </row>
    <row r="126" spans="1:130" s="52" customFormat="1" ht="26.25" customHeight="1" x14ac:dyDescent="0.15">
      <c r="A126" s="1024"/>
      <c r="B126" s="1020"/>
      <c r="C126" s="825" t="s">
        <v>452</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18">
        <v>455</v>
      </c>
      <c r="AB126" s="819"/>
      <c r="AC126" s="819"/>
      <c r="AD126" s="819"/>
      <c r="AE126" s="820"/>
      <c r="AF126" s="821">
        <v>10</v>
      </c>
      <c r="AG126" s="819"/>
      <c r="AH126" s="819"/>
      <c r="AI126" s="819"/>
      <c r="AJ126" s="820"/>
      <c r="AK126" s="821">
        <v>10</v>
      </c>
      <c r="AL126" s="819"/>
      <c r="AM126" s="819"/>
      <c r="AN126" s="819"/>
      <c r="AO126" s="820"/>
      <c r="AP126" s="822">
        <v>0</v>
      </c>
      <c r="AQ126" s="823"/>
      <c r="AR126" s="823"/>
      <c r="AS126" s="823"/>
      <c r="AT126" s="82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3"/>
      <c r="CL126" s="998"/>
      <c r="CM126" s="998"/>
      <c r="CN126" s="998"/>
      <c r="CO126" s="999"/>
      <c r="CP126" s="825" t="s">
        <v>388</v>
      </c>
      <c r="CQ126" s="826"/>
      <c r="CR126" s="826"/>
      <c r="CS126" s="826"/>
      <c r="CT126" s="826"/>
      <c r="CU126" s="826"/>
      <c r="CV126" s="826"/>
      <c r="CW126" s="826"/>
      <c r="CX126" s="826"/>
      <c r="CY126" s="826"/>
      <c r="CZ126" s="826"/>
      <c r="DA126" s="826"/>
      <c r="DB126" s="826"/>
      <c r="DC126" s="826"/>
      <c r="DD126" s="826"/>
      <c r="DE126" s="826"/>
      <c r="DF126" s="827"/>
      <c r="DG126" s="828" t="s">
        <v>207</v>
      </c>
      <c r="DH126" s="829"/>
      <c r="DI126" s="829"/>
      <c r="DJ126" s="829"/>
      <c r="DK126" s="829"/>
      <c r="DL126" s="829" t="s">
        <v>207</v>
      </c>
      <c r="DM126" s="829"/>
      <c r="DN126" s="829"/>
      <c r="DO126" s="829"/>
      <c r="DP126" s="829"/>
      <c r="DQ126" s="829" t="s">
        <v>207</v>
      </c>
      <c r="DR126" s="829"/>
      <c r="DS126" s="829"/>
      <c r="DT126" s="829"/>
      <c r="DU126" s="829"/>
      <c r="DV126" s="832" t="s">
        <v>207</v>
      </c>
      <c r="DW126" s="832"/>
      <c r="DX126" s="832"/>
      <c r="DY126" s="832"/>
      <c r="DZ126" s="833"/>
    </row>
    <row r="127" spans="1:130" s="52" customFormat="1" ht="26.25" customHeight="1" x14ac:dyDescent="0.15">
      <c r="A127" s="1025"/>
      <c r="B127" s="1022"/>
      <c r="C127" s="850" t="s">
        <v>84</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818" t="s">
        <v>207</v>
      </c>
      <c r="AB127" s="819"/>
      <c r="AC127" s="819"/>
      <c r="AD127" s="819"/>
      <c r="AE127" s="820"/>
      <c r="AF127" s="821" t="s">
        <v>207</v>
      </c>
      <c r="AG127" s="819"/>
      <c r="AH127" s="819"/>
      <c r="AI127" s="819"/>
      <c r="AJ127" s="820"/>
      <c r="AK127" s="821" t="s">
        <v>207</v>
      </c>
      <c r="AL127" s="819"/>
      <c r="AM127" s="819"/>
      <c r="AN127" s="819"/>
      <c r="AO127" s="820"/>
      <c r="AP127" s="822" t="s">
        <v>207</v>
      </c>
      <c r="AQ127" s="823"/>
      <c r="AR127" s="823"/>
      <c r="AS127" s="823"/>
      <c r="AT127" s="824"/>
      <c r="AU127" s="60"/>
      <c r="AV127" s="60"/>
      <c r="AW127" s="60"/>
      <c r="AX127" s="882" t="s">
        <v>462</v>
      </c>
      <c r="AY127" s="883"/>
      <c r="AZ127" s="883"/>
      <c r="BA127" s="883"/>
      <c r="BB127" s="883"/>
      <c r="BC127" s="883"/>
      <c r="BD127" s="883"/>
      <c r="BE127" s="884"/>
      <c r="BF127" s="885" t="s">
        <v>463</v>
      </c>
      <c r="BG127" s="883"/>
      <c r="BH127" s="883"/>
      <c r="BI127" s="883"/>
      <c r="BJ127" s="883"/>
      <c r="BK127" s="883"/>
      <c r="BL127" s="884"/>
      <c r="BM127" s="885" t="s">
        <v>389</v>
      </c>
      <c r="BN127" s="883"/>
      <c r="BO127" s="883"/>
      <c r="BP127" s="883"/>
      <c r="BQ127" s="883"/>
      <c r="BR127" s="883"/>
      <c r="BS127" s="884"/>
      <c r="BT127" s="885" t="s">
        <v>385</v>
      </c>
      <c r="BU127" s="883"/>
      <c r="BV127" s="883"/>
      <c r="BW127" s="883"/>
      <c r="BX127" s="883"/>
      <c r="BY127" s="883"/>
      <c r="BZ127" s="886"/>
      <c r="CA127" s="60"/>
      <c r="CB127" s="60"/>
      <c r="CC127" s="60"/>
      <c r="CD127" s="78"/>
      <c r="CE127" s="78"/>
      <c r="CF127" s="78"/>
      <c r="CG127" s="60"/>
      <c r="CH127" s="60"/>
      <c r="CI127" s="60"/>
      <c r="CJ127" s="79"/>
      <c r="CK127" s="1003"/>
      <c r="CL127" s="998"/>
      <c r="CM127" s="998"/>
      <c r="CN127" s="998"/>
      <c r="CO127" s="999"/>
      <c r="CP127" s="825" t="s">
        <v>407</v>
      </c>
      <c r="CQ127" s="826"/>
      <c r="CR127" s="826"/>
      <c r="CS127" s="826"/>
      <c r="CT127" s="826"/>
      <c r="CU127" s="826"/>
      <c r="CV127" s="826"/>
      <c r="CW127" s="826"/>
      <c r="CX127" s="826"/>
      <c r="CY127" s="826"/>
      <c r="CZ127" s="826"/>
      <c r="DA127" s="826"/>
      <c r="DB127" s="826"/>
      <c r="DC127" s="826"/>
      <c r="DD127" s="826"/>
      <c r="DE127" s="826"/>
      <c r="DF127" s="827"/>
      <c r="DG127" s="828" t="s">
        <v>207</v>
      </c>
      <c r="DH127" s="829"/>
      <c r="DI127" s="829"/>
      <c r="DJ127" s="829"/>
      <c r="DK127" s="829"/>
      <c r="DL127" s="829" t="s">
        <v>207</v>
      </c>
      <c r="DM127" s="829"/>
      <c r="DN127" s="829"/>
      <c r="DO127" s="829"/>
      <c r="DP127" s="829"/>
      <c r="DQ127" s="829" t="s">
        <v>207</v>
      </c>
      <c r="DR127" s="829"/>
      <c r="DS127" s="829"/>
      <c r="DT127" s="829"/>
      <c r="DU127" s="829"/>
      <c r="DV127" s="832" t="s">
        <v>207</v>
      </c>
      <c r="DW127" s="832"/>
      <c r="DX127" s="832"/>
      <c r="DY127" s="832"/>
      <c r="DZ127" s="833"/>
    </row>
    <row r="128" spans="1:130" s="52" customFormat="1" ht="26.25" customHeight="1" x14ac:dyDescent="0.15">
      <c r="A128" s="887" t="s">
        <v>464</v>
      </c>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9" t="s">
        <v>7</v>
      </c>
      <c r="X128" s="889"/>
      <c r="Y128" s="889"/>
      <c r="Z128" s="890"/>
      <c r="AA128" s="802">
        <v>640993</v>
      </c>
      <c r="AB128" s="803"/>
      <c r="AC128" s="803"/>
      <c r="AD128" s="803"/>
      <c r="AE128" s="804"/>
      <c r="AF128" s="805">
        <v>641787</v>
      </c>
      <c r="AG128" s="803"/>
      <c r="AH128" s="803"/>
      <c r="AI128" s="803"/>
      <c r="AJ128" s="804"/>
      <c r="AK128" s="805">
        <v>627561</v>
      </c>
      <c r="AL128" s="803"/>
      <c r="AM128" s="803"/>
      <c r="AN128" s="803"/>
      <c r="AO128" s="804"/>
      <c r="AP128" s="891"/>
      <c r="AQ128" s="892"/>
      <c r="AR128" s="892"/>
      <c r="AS128" s="892"/>
      <c r="AT128" s="893"/>
      <c r="AU128" s="60"/>
      <c r="AV128" s="60"/>
      <c r="AW128" s="60"/>
      <c r="AX128" s="799" t="s">
        <v>305</v>
      </c>
      <c r="AY128" s="800"/>
      <c r="AZ128" s="800"/>
      <c r="BA128" s="800"/>
      <c r="BB128" s="800"/>
      <c r="BC128" s="800"/>
      <c r="BD128" s="800"/>
      <c r="BE128" s="801"/>
      <c r="BF128" s="894" t="s">
        <v>207</v>
      </c>
      <c r="BG128" s="895"/>
      <c r="BH128" s="895"/>
      <c r="BI128" s="895"/>
      <c r="BJ128" s="895"/>
      <c r="BK128" s="895"/>
      <c r="BL128" s="896"/>
      <c r="BM128" s="894">
        <v>12.08</v>
      </c>
      <c r="BN128" s="895"/>
      <c r="BO128" s="895"/>
      <c r="BP128" s="895"/>
      <c r="BQ128" s="895"/>
      <c r="BR128" s="895"/>
      <c r="BS128" s="896"/>
      <c r="BT128" s="894">
        <v>20</v>
      </c>
      <c r="BU128" s="895"/>
      <c r="BV128" s="895"/>
      <c r="BW128" s="895"/>
      <c r="BX128" s="895"/>
      <c r="BY128" s="895"/>
      <c r="BZ128" s="897"/>
      <c r="CA128" s="78"/>
      <c r="CB128" s="78"/>
      <c r="CC128" s="78"/>
      <c r="CD128" s="78"/>
      <c r="CE128" s="78"/>
      <c r="CF128" s="78"/>
      <c r="CG128" s="60"/>
      <c r="CH128" s="60"/>
      <c r="CI128" s="60"/>
      <c r="CJ128" s="79"/>
      <c r="CK128" s="1004"/>
      <c r="CL128" s="1005"/>
      <c r="CM128" s="1005"/>
      <c r="CN128" s="1005"/>
      <c r="CO128" s="1006"/>
      <c r="CP128" s="898" t="s">
        <v>381</v>
      </c>
      <c r="CQ128" s="694"/>
      <c r="CR128" s="694"/>
      <c r="CS128" s="694"/>
      <c r="CT128" s="694"/>
      <c r="CU128" s="694"/>
      <c r="CV128" s="694"/>
      <c r="CW128" s="694"/>
      <c r="CX128" s="694"/>
      <c r="CY128" s="694"/>
      <c r="CZ128" s="694"/>
      <c r="DA128" s="694"/>
      <c r="DB128" s="694"/>
      <c r="DC128" s="694"/>
      <c r="DD128" s="694"/>
      <c r="DE128" s="694"/>
      <c r="DF128" s="899"/>
      <c r="DG128" s="900">
        <v>34014</v>
      </c>
      <c r="DH128" s="901"/>
      <c r="DI128" s="901"/>
      <c r="DJ128" s="901"/>
      <c r="DK128" s="901"/>
      <c r="DL128" s="901" t="s">
        <v>207</v>
      </c>
      <c r="DM128" s="901"/>
      <c r="DN128" s="901"/>
      <c r="DO128" s="901"/>
      <c r="DP128" s="901"/>
      <c r="DQ128" s="901">
        <v>7160</v>
      </c>
      <c r="DR128" s="901"/>
      <c r="DS128" s="901"/>
      <c r="DT128" s="901"/>
      <c r="DU128" s="901"/>
      <c r="DV128" s="902">
        <v>0</v>
      </c>
      <c r="DW128" s="902"/>
      <c r="DX128" s="902"/>
      <c r="DY128" s="902"/>
      <c r="DZ128" s="903"/>
    </row>
    <row r="129" spans="1:131" s="52" customFormat="1" ht="26.25" customHeight="1" x14ac:dyDescent="0.15">
      <c r="A129" s="816" t="s">
        <v>177</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904" t="s">
        <v>241</v>
      </c>
      <c r="X129" s="905"/>
      <c r="Y129" s="905"/>
      <c r="Z129" s="906"/>
      <c r="AA129" s="818">
        <v>22942160</v>
      </c>
      <c r="AB129" s="819"/>
      <c r="AC129" s="819"/>
      <c r="AD129" s="819"/>
      <c r="AE129" s="820"/>
      <c r="AF129" s="821">
        <v>23758100</v>
      </c>
      <c r="AG129" s="819"/>
      <c r="AH129" s="819"/>
      <c r="AI129" s="819"/>
      <c r="AJ129" s="820"/>
      <c r="AK129" s="821">
        <v>24978640</v>
      </c>
      <c r="AL129" s="819"/>
      <c r="AM129" s="819"/>
      <c r="AN129" s="819"/>
      <c r="AO129" s="820"/>
      <c r="AP129" s="907"/>
      <c r="AQ129" s="908"/>
      <c r="AR129" s="908"/>
      <c r="AS129" s="908"/>
      <c r="AT129" s="909"/>
      <c r="AU129" s="71"/>
      <c r="AV129" s="71"/>
      <c r="AW129" s="71"/>
      <c r="AX129" s="910" t="s">
        <v>127</v>
      </c>
      <c r="AY129" s="826"/>
      <c r="AZ129" s="826"/>
      <c r="BA129" s="826"/>
      <c r="BB129" s="826"/>
      <c r="BC129" s="826"/>
      <c r="BD129" s="826"/>
      <c r="BE129" s="827"/>
      <c r="BF129" s="911" t="s">
        <v>207</v>
      </c>
      <c r="BG129" s="912"/>
      <c r="BH129" s="912"/>
      <c r="BI129" s="912"/>
      <c r="BJ129" s="912"/>
      <c r="BK129" s="912"/>
      <c r="BL129" s="913"/>
      <c r="BM129" s="911">
        <v>17.079999999999998</v>
      </c>
      <c r="BN129" s="912"/>
      <c r="BO129" s="912"/>
      <c r="BP129" s="912"/>
      <c r="BQ129" s="912"/>
      <c r="BR129" s="912"/>
      <c r="BS129" s="913"/>
      <c r="BT129" s="911">
        <v>30</v>
      </c>
      <c r="BU129" s="912"/>
      <c r="BV129" s="912"/>
      <c r="BW129" s="912"/>
      <c r="BX129" s="912"/>
      <c r="BY129" s="912"/>
      <c r="BZ129" s="91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6" t="s">
        <v>465</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904" t="s">
        <v>466</v>
      </c>
      <c r="X130" s="905"/>
      <c r="Y130" s="905"/>
      <c r="Z130" s="906"/>
      <c r="AA130" s="818">
        <v>3832226</v>
      </c>
      <c r="AB130" s="819"/>
      <c r="AC130" s="819"/>
      <c r="AD130" s="819"/>
      <c r="AE130" s="820"/>
      <c r="AF130" s="821">
        <v>3964047</v>
      </c>
      <c r="AG130" s="819"/>
      <c r="AH130" s="819"/>
      <c r="AI130" s="819"/>
      <c r="AJ130" s="820"/>
      <c r="AK130" s="821">
        <v>4034908</v>
      </c>
      <c r="AL130" s="819"/>
      <c r="AM130" s="819"/>
      <c r="AN130" s="819"/>
      <c r="AO130" s="820"/>
      <c r="AP130" s="907"/>
      <c r="AQ130" s="908"/>
      <c r="AR130" s="908"/>
      <c r="AS130" s="908"/>
      <c r="AT130" s="909"/>
      <c r="AU130" s="71"/>
      <c r="AV130" s="71"/>
      <c r="AW130" s="71"/>
      <c r="AX130" s="910" t="s">
        <v>394</v>
      </c>
      <c r="AY130" s="826"/>
      <c r="AZ130" s="826"/>
      <c r="BA130" s="826"/>
      <c r="BB130" s="826"/>
      <c r="BC130" s="826"/>
      <c r="BD130" s="826"/>
      <c r="BE130" s="827"/>
      <c r="BF130" s="915">
        <v>6.3</v>
      </c>
      <c r="BG130" s="916"/>
      <c r="BH130" s="916"/>
      <c r="BI130" s="916"/>
      <c r="BJ130" s="916"/>
      <c r="BK130" s="916"/>
      <c r="BL130" s="917"/>
      <c r="BM130" s="915">
        <v>25</v>
      </c>
      <c r="BN130" s="916"/>
      <c r="BO130" s="916"/>
      <c r="BP130" s="916"/>
      <c r="BQ130" s="916"/>
      <c r="BR130" s="916"/>
      <c r="BS130" s="917"/>
      <c r="BT130" s="915">
        <v>35</v>
      </c>
      <c r="BU130" s="916"/>
      <c r="BV130" s="916"/>
      <c r="BW130" s="916"/>
      <c r="BX130" s="916"/>
      <c r="BY130" s="916"/>
      <c r="BZ130" s="91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181</v>
      </c>
      <c r="X131" s="922"/>
      <c r="Y131" s="922"/>
      <c r="Z131" s="923"/>
      <c r="AA131" s="857">
        <v>19109934</v>
      </c>
      <c r="AB131" s="858"/>
      <c r="AC131" s="858"/>
      <c r="AD131" s="858"/>
      <c r="AE131" s="859"/>
      <c r="AF131" s="860">
        <v>19794053</v>
      </c>
      <c r="AG131" s="858"/>
      <c r="AH131" s="858"/>
      <c r="AI131" s="858"/>
      <c r="AJ131" s="859"/>
      <c r="AK131" s="860">
        <v>20943732</v>
      </c>
      <c r="AL131" s="858"/>
      <c r="AM131" s="858"/>
      <c r="AN131" s="858"/>
      <c r="AO131" s="859"/>
      <c r="AP131" s="924"/>
      <c r="AQ131" s="925"/>
      <c r="AR131" s="925"/>
      <c r="AS131" s="925"/>
      <c r="AT131" s="926"/>
      <c r="AU131" s="71"/>
      <c r="AV131" s="71"/>
      <c r="AW131" s="71"/>
      <c r="AX131" s="927" t="s">
        <v>437</v>
      </c>
      <c r="AY131" s="694"/>
      <c r="AZ131" s="694"/>
      <c r="BA131" s="694"/>
      <c r="BB131" s="694"/>
      <c r="BC131" s="694"/>
      <c r="BD131" s="694"/>
      <c r="BE131" s="899"/>
      <c r="BF131" s="928">
        <v>12.8</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7" t="s">
        <v>31</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934" t="s">
        <v>467</v>
      </c>
      <c r="W132" s="934"/>
      <c r="X132" s="934"/>
      <c r="Y132" s="934"/>
      <c r="Z132" s="935"/>
      <c r="AA132" s="936">
        <v>6.2406233320000002</v>
      </c>
      <c r="AB132" s="937"/>
      <c r="AC132" s="937"/>
      <c r="AD132" s="937"/>
      <c r="AE132" s="938"/>
      <c r="AF132" s="939">
        <v>6.1195552019999999</v>
      </c>
      <c r="AG132" s="937"/>
      <c r="AH132" s="937"/>
      <c r="AI132" s="937"/>
      <c r="AJ132" s="938"/>
      <c r="AK132" s="939">
        <v>6.5831867979999998</v>
      </c>
      <c r="AL132" s="937"/>
      <c r="AM132" s="937"/>
      <c r="AN132" s="937"/>
      <c r="AO132" s="938"/>
      <c r="AP132" s="854"/>
      <c r="AQ132" s="855"/>
      <c r="AR132" s="855"/>
      <c r="AS132" s="855"/>
      <c r="AT132" s="940"/>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41" t="s">
        <v>91</v>
      </c>
      <c r="W133" s="941"/>
      <c r="X133" s="941"/>
      <c r="Y133" s="941"/>
      <c r="Z133" s="942"/>
      <c r="AA133" s="943">
        <v>7.1</v>
      </c>
      <c r="AB133" s="944"/>
      <c r="AC133" s="944"/>
      <c r="AD133" s="944"/>
      <c r="AE133" s="945"/>
      <c r="AF133" s="943">
        <v>6.5</v>
      </c>
      <c r="AG133" s="944"/>
      <c r="AH133" s="944"/>
      <c r="AI133" s="944"/>
      <c r="AJ133" s="945"/>
      <c r="AK133" s="943">
        <v>6.3</v>
      </c>
      <c r="AL133" s="944"/>
      <c r="AM133" s="944"/>
      <c r="AN133" s="944"/>
      <c r="AO133" s="945"/>
      <c r="AP133" s="879"/>
      <c r="AQ133" s="880"/>
      <c r="AR133" s="880"/>
      <c r="AS133" s="880"/>
      <c r="AT133" s="94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Ybd7fvLw5N0nTPs5T+HRkcL7EjtecMWL0yDCUHyWs8C0QG/Qv0eKlo4aOqBCrXsCxZXqgPfKb2brT0TUSQSshQ==" saltValue="3/yHuWPIwxeewNwKWFnSc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rintOptions horizontalCentered="1" verticalCentered="1"/>
  <pageMargins left="0" right="0" top="0" bottom="0" header="0" footer="0"/>
  <pageSetup paperSize="8" scale="40"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dlqEPdacsoEjfs8oNONjnr3DJcgTnSGhG+YHgwr+aqmO8yt+DAtgd8hV/HTW/kV0p/TZlPqGppT/iapTBEaKg==" saltValue="aw7aOWRw81w30vhoCn7gpg==" spinCount="100000" sheet="1" objects="1" scenarios="1"/>
  <phoneticPr fontId="6"/>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468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326</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8" t="s">
        <v>96</v>
      </c>
      <c r="AP7" s="131"/>
      <c r="AQ7" s="142" t="s">
        <v>469</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9"/>
      <c r="AP8" s="132" t="s">
        <v>233</v>
      </c>
      <c r="AQ8" s="143" t="s">
        <v>471</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6" t="s">
        <v>472</v>
      </c>
      <c r="AL9" s="1027"/>
      <c r="AM9" s="1027"/>
      <c r="AN9" s="1028"/>
      <c r="AO9" s="121">
        <v>7333602</v>
      </c>
      <c r="AP9" s="121">
        <v>69206</v>
      </c>
      <c r="AQ9" s="144">
        <v>62021</v>
      </c>
      <c r="AR9" s="158">
        <v>11.6</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6" t="s">
        <v>213</v>
      </c>
      <c r="AL10" s="1027"/>
      <c r="AM10" s="1027"/>
      <c r="AN10" s="1028"/>
      <c r="AO10" s="122">
        <v>504782</v>
      </c>
      <c r="AP10" s="122">
        <v>4764</v>
      </c>
      <c r="AQ10" s="145">
        <v>4339</v>
      </c>
      <c r="AR10" s="159">
        <v>9.8000000000000007</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6" t="s">
        <v>376</v>
      </c>
      <c r="AL11" s="1027"/>
      <c r="AM11" s="1027"/>
      <c r="AN11" s="1028"/>
      <c r="AO11" s="122" t="s">
        <v>207</v>
      </c>
      <c r="AP11" s="122" t="s">
        <v>207</v>
      </c>
      <c r="AQ11" s="145">
        <v>554</v>
      </c>
      <c r="AR11" s="159" t="s">
        <v>207</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6" t="s">
        <v>227</v>
      </c>
      <c r="AL12" s="1027"/>
      <c r="AM12" s="1027"/>
      <c r="AN12" s="1028"/>
      <c r="AO12" s="122">
        <v>69521</v>
      </c>
      <c r="AP12" s="122">
        <v>656</v>
      </c>
      <c r="AQ12" s="145">
        <v>17</v>
      </c>
      <c r="AR12" s="159">
        <v>3758.8</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6" t="s">
        <v>473</v>
      </c>
      <c r="AL13" s="1027"/>
      <c r="AM13" s="1027"/>
      <c r="AN13" s="1028"/>
      <c r="AO13" s="122">
        <v>302103</v>
      </c>
      <c r="AP13" s="122">
        <v>2851</v>
      </c>
      <c r="AQ13" s="145">
        <v>2525</v>
      </c>
      <c r="AR13" s="159">
        <v>12.9</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6" t="s">
        <v>474</v>
      </c>
      <c r="AL14" s="1027"/>
      <c r="AM14" s="1027"/>
      <c r="AN14" s="1028"/>
      <c r="AO14" s="122">
        <v>336203</v>
      </c>
      <c r="AP14" s="122">
        <v>3173</v>
      </c>
      <c r="AQ14" s="145">
        <v>1158</v>
      </c>
      <c r="AR14" s="159">
        <v>174</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9" t="s">
        <v>307</v>
      </c>
      <c r="AL15" s="1030"/>
      <c r="AM15" s="1030"/>
      <c r="AN15" s="1031"/>
      <c r="AO15" s="122">
        <v>-421964</v>
      </c>
      <c r="AP15" s="122">
        <v>-3982</v>
      </c>
      <c r="AQ15" s="145">
        <v>-4174</v>
      </c>
      <c r="AR15" s="159">
        <v>-4.5999999999999996</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9" t="s">
        <v>274</v>
      </c>
      <c r="AL16" s="1030"/>
      <c r="AM16" s="1030"/>
      <c r="AN16" s="1031"/>
      <c r="AO16" s="122">
        <v>8124247</v>
      </c>
      <c r="AP16" s="122">
        <v>76668</v>
      </c>
      <c r="AQ16" s="145">
        <v>66439</v>
      </c>
      <c r="AR16" s="159">
        <v>15.4</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175</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475</v>
      </c>
      <c r="AP20" s="133" t="s">
        <v>330</v>
      </c>
      <c r="AQ20" s="146" t="s">
        <v>42</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2" t="s">
        <v>476</v>
      </c>
      <c r="AL21" s="1033"/>
      <c r="AM21" s="1033"/>
      <c r="AN21" s="1034"/>
      <c r="AO21" s="124">
        <v>7.16</v>
      </c>
      <c r="AP21" s="134">
        <v>6.1</v>
      </c>
      <c r="AQ21" s="147">
        <v>1.06</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2" t="s">
        <v>477</v>
      </c>
      <c r="AL22" s="1033"/>
      <c r="AM22" s="1033"/>
      <c r="AN22" s="1034"/>
      <c r="AO22" s="125">
        <v>97.9</v>
      </c>
      <c r="AP22" s="135">
        <v>99</v>
      </c>
      <c r="AQ22" s="148">
        <v>-1.1000000000000001</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5" t="s">
        <v>478</v>
      </c>
      <c r="B26" s="1035"/>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35"/>
      <c r="AM26" s="1035"/>
      <c r="AN26" s="1035"/>
      <c r="AO26" s="1035"/>
      <c r="AP26" s="1035"/>
      <c r="AQ26" s="1035"/>
      <c r="AR26" s="1035"/>
      <c r="AS26" s="1035"/>
      <c r="AT26" s="95"/>
    </row>
    <row r="27" spans="1:46" x14ac:dyDescent="0.15">
      <c r="A27" s="89"/>
      <c r="AO27" s="94"/>
      <c r="AP27" s="94"/>
      <c r="AQ27" s="94"/>
      <c r="AR27" s="94"/>
      <c r="AS27" s="94"/>
      <c r="AT27" s="94"/>
    </row>
    <row r="28" spans="1:46" ht="17.25" x14ac:dyDescent="0.15">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63</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8" t="s">
        <v>96</v>
      </c>
      <c r="AP30" s="131"/>
      <c r="AQ30" s="142" t="s">
        <v>469</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9"/>
      <c r="AP31" s="132" t="s">
        <v>233</v>
      </c>
      <c r="AQ31" s="143" t="s">
        <v>471</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6" t="s">
        <v>479</v>
      </c>
      <c r="AL32" s="1037"/>
      <c r="AM32" s="1037"/>
      <c r="AN32" s="1038"/>
      <c r="AO32" s="122">
        <v>4647591</v>
      </c>
      <c r="AP32" s="122">
        <v>43859</v>
      </c>
      <c r="AQ32" s="149">
        <v>33147</v>
      </c>
      <c r="AR32" s="159">
        <v>32.299999999999997</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6" t="s">
        <v>480</v>
      </c>
      <c r="AL33" s="1037"/>
      <c r="AM33" s="1037"/>
      <c r="AN33" s="1038"/>
      <c r="AO33" s="122" t="s">
        <v>207</v>
      </c>
      <c r="AP33" s="122" t="s">
        <v>207</v>
      </c>
      <c r="AQ33" s="149">
        <v>7</v>
      </c>
      <c r="AR33" s="159" t="s">
        <v>207</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6" t="s">
        <v>68</v>
      </c>
      <c r="AL34" s="1037"/>
      <c r="AM34" s="1037"/>
      <c r="AN34" s="1038"/>
      <c r="AO34" s="122">
        <v>52667</v>
      </c>
      <c r="AP34" s="122">
        <v>497</v>
      </c>
      <c r="AQ34" s="149">
        <v>24</v>
      </c>
      <c r="AR34" s="159">
        <v>1970.8</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6" t="s">
        <v>481</v>
      </c>
      <c r="AL35" s="1037"/>
      <c r="AM35" s="1037"/>
      <c r="AN35" s="1038"/>
      <c r="AO35" s="122" t="s">
        <v>207</v>
      </c>
      <c r="AP35" s="122" t="s">
        <v>207</v>
      </c>
      <c r="AQ35" s="149">
        <v>5872</v>
      </c>
      <c r="AR35" s="159" t="s">
        <v>207</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6" t="s">
        <v>35</v>
      </c>
      <c r="AL36" s="1037"/>
      <c r="AM36" s="1037"/>
      <c r="AN36" s="1038"/>
      <c r="AO36" s="122">
        <v>1340966</v>
      </c>
      <c r="AP36" s="122">
        <v>12655</v>
      </c>
      <c r="AQ36" s="149">
        <v>1168</v>
      </c>
      <c r="AR36" s="159">
        <v>983.5</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6" t="s">
        <v>346</v>
      </c>
      <c r="AL37" s="1037"/>
      <c r="AM37" s="1037"/>
      <c r="AN37" s="1038"/>
      <c r="AO37" s="122">
        <v>10</v>
      </c>
      <c r="AP37" s="122">
        <v>0</v>
      </c>
      <c r="AQ37" s="149">
        <v>720</v>
      </c>
      <c r="AR37" s="159">
        <v>-100</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9" t="s">
        <v>482</v>
      </c>
      <c r="AL38" s="1040"/>
      <c r="AM38" s="1040"/>
      <c r="AN38" s="1041"/>
      <c r="AO38" s="126" t="s">
        <v>207</v>
      </c>
      <c r="AP38" s="126" t="s">
        <v>207</v>
      </c>
      <c r="AQ38" s="150">
        <v>1</v>
      </c>
      <c r="AR38" s="148" t="s">
        <v>207</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9" t="s">
        <v>93</v>
      </c>
      <c r="AL39" s="1040"/>
      <c r="AM39" s="1040"/>
      <c r="AN39" s="1041"/>
      <c r="AO39" s="122">
        <v>-627561</v>
      </c>
      <c r="AP39" s="122">
        <v>-5922</v>
      </c>
      <c r="AQ39" s="149">
        <v>-6245</v>
      </c>
      <c r="AR39" s="159">
        <v>-5.2</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6" t="s">
        <v>483</v>
      </c>
      <c r="AL40" s="1037"/>
      <c r="AM40" s="1037"/>
      <c r="AN40" s="1038"/>
      <c r="AO40" s="122">
        <v>-4034908</v>
      </c>
      <c r="AP40" s="122">
        <v>-38077</v>
      </c>
      <c r="AQ40" s="149">
        <v>-25563</v>
      </c>
      <c r="AR40" s="159">
        <v>49</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2" t="s">
        <v>367</v>
      </c>
      <c r="AL41" s="1043"/>
      <c r="AM41" s="1043"/>
      <c r="AN41" s="1044"/>
      <c r="AO41" s="122">
        <v>1378765</v>
      </c>
      <c r="AP41" s="122">
        <v>13011</v>
      </c>
      <c r="AQ41" s="149">
        <v>9130</v>
      </c>
      <c r="AR41" s="159">
        <v>42.5</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378</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484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485</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50" t="s">
        <v>96</v>
      </c>
      <c r="AN49" s="1045" t="s">
        <v>401</v>
      </c>
      <c r="AO49" s="1046"/>
      <c r="AP49" s="1046"/>
      <c r="AQ49" s="1046"/>
      <c r="AR49" s="1047"/>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51"/>
      <c r="AN50" s="118" t="s">
        <v>460</v>
      </c>
      <c r="AO50" s="128" t="s">
        <v>461</v>
      </c>
      <c r="AP50" s="139" t="s">
        <v>486</v>
      </c>
      <c r="AQ50" s="152" t="s">
        <v>362</v>
      </c>
      <c r="AR50" s="162" t="s">
        <v>487</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238</v>
      </c>
      <c r="AL51" s="107"/>
      <c r="AM51" s="112">
        <v>4126360</v>
      </c>
      <c r="AN51" s="119">
        <v>38190</v>
      </c>
      <c r="AO51" s="129">
        <v>-9.1</v>
      </c>
      <c r="AP51" s="140">
        <v>42651</v>
      </c>
      <c r="AQ51" s="153">
        <v>4.3</v>
      </c>
      <c r="AR51" s="163">
        <v>-13.4</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2167112</v>
      </c>
      <c r="AN52" s="120">
        <v>20057</v>
      </c>
      <c r="AO52" s="130">
        <v>-25.5</v>
      </c>
      <c r="AP52" s="141">
        <v>22675</v>
      </c>
      <c r="AQ52" s="154">
        <v>-5.9</v>
      </c>
      <c r="AR52" s="164">
        <v>-19.600000000000001</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235</v>
      </c>
      <c r="AL53" s="107"/>
      <c r="AM53" s="112">
        <v>5226008</v>
      </c>
      <c r="AN53" s="119">
        <v>48619</v>
      </c>
      <c r="AO53" s="129">
        <v>27.3</v>
      </c>
      <c r="AP53" s="140">
        <v>43226</v>
      </c>
      <c r="AQ53" s="153">
        <v>1.3</v>
      </c>
      <c r="AR53" s="163">
        <v>26</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3470951</v>
      </c>
      <c r="AN54" s="120">
        <v>32291</v>
      </c>
      <c r="AO54" s="130">
        <v>61</v>
      </c>
      <c r="AP54" s="141">
        <v>22622</v>
      </c>
      <c r="AQ54" s="154">
        <v>-0.2</v>
      </c>
      <c r="AR54" s="164">
        <v>61.2</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488</v>
      </c>
      <c r="AL55" s="107"/>
      <c r="AM55" s="112">
        <v>7537740</v>
      </c>
      <c r="AN55" s="119">
        <v>70382</v>
      </c>
      <c r="AO55" s="129">
        <v>44.8</v>
      </c>
      <c r="AP55" s="140">
        <v>42836</v>
      </c>
      <c r="AQ55" s="153">
        <v>-0.9</v>
      </c>
      <c r="AR55" s="163">
        <v>45.7</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4003408</v>
      </c>
      <c r="AN56" s="120">
        <v>37381</v>
      </c>
      <c r="AO56" s="130">
        <v>15.8</v>
      </c>
      <c r="AP56" s="141">
        <v>22936</v>
      </c>
      <c r="AQ56" s="154">
        <v>1.4</v>
      </c>
      <c r="AR56" s="164">
        <v>14.4</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442</v>
      </c>
      <c r="AL57" s="107"/>
      <c r="AM57" s="112">
        <v>4715327</v>
      </c>
      <c r="AN57" s="119">
        <v>43971</v>
      </c>
      <c r="AO57" s="129">
        <v>-37.5</v>
      </c>
      <c r="AP57" s="140">
        <v>44161</v>
      </c>
      <c r="AQ57" s="153">
        <v>3.1</v>
      </c>
      <c r="AR57" s="163">
        <v>-40.6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1837938</v>
      </c>
      <c r="AN58" s="120">
        <v>17139</v>
      </c>
      <c r="AO58" s="130">
        <v>-54.2</v>
      </c>
      <c r="AP58" s="141">
        <v>23644</v>
      </c>
      <c r="AQ58" s="154">
        <v>3.1</v>
      </c>
      <c r="AR58" s="164">
        <v>-57.3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316</v>
      </c>
      <c r="AL59" s="107"/>
      <c r="AM59" s="112">
        <v>3690556</v>
      </c>
      <c r="AN59" s="119">
        <v>34827</v>
      </c>
      <c r="AO59" s="129">
        <v>-20.8</v>
      </c>
      <c r="AP59" s="140">
        <v>43955</v>
      </c>
      <c r="AQ59" s="153">
        <v>-0.5</v>
      </c>
      <c r="AR59" s="163">
        <v>-20.3</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1803077</v>
      </c>
      <c r="AN60" s="120">
        <v>17015</v>
      </c>
      <c r="AO60" s="130">
        <v>-0.7</v>
      </c>
      <c r="AP60" s="141">
        <v>21318</v>
      </c>
      <c r="AQ60" s="154">
        <v>-9.8000000000000007</v>
      </c>
      <c r="AR60" s="164">
        <v>9.1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489</v>
      </c>
      <c r="AL61" s="110"/>
      <c r="AM61" s="112">
        <v>5059198</v>
      </c>
      <c r="AN61" s="119">
        <v>47198</v>
      </c>
      <c r="AO61" s="129">
        <v>0.9</v>
      </c>
      <c r="AP61" s="140">
        <v>43366</v>
      </c>
      <c r="AQ61" s="155">
        <v>1.5</v>
      </c>
      <c r="AR61" s="163">
        <v>-0.6</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2656497</v>
      </c>
      <c r="AN62" s="120">
        <v>24777</v>
      </c>
      <c r="AO62" s="130">
        <v>-0.7</v>
      </c>
      <c r="AP62" s="141">
        <v>22639</v>
      </c>
      <c r="AQ62" s="154">
        <v>-2.2999999999999998</v>
      </c>
      <c r="AR62" s="164">
        <v>1.6</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QzmJo5W2fRdGiUWV6RjpWU2EKUsfRbBG4QtZwyCKpuR2bfEWiGx+lkqeDGomVq15JHq9rUzYPv1tnX2mbaZ6pA==" saltValue="Q5PLqLPzQhYJHWvL9Y2R2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109</v>
      </c>
    </row>
    <row r="120" spans="125:125" ht="13.5" hidden="1" customHeight="1" x14ac:dyDescent="0.15"/>
    <row r="121" spans="125:125" ht="13.5" hidden="1" customHeight="1" x14ac:dyDescent="0.15">
      <c r="DU121" s="82"/>
    </row>
  </sheetData>
  <sheetProtection algorithmName="SHA-512" hashValue="PE6Vk66YP/EvXc5oogtaDymyUnul8C+5zVntDou6fuvLuepxachdGGK26plHMJV+Ap24yxMtdARF0WfG8bHApQ==" saltValue="L8F17O2BYNMxVGNwTOS4Gw==" spinCount="100000" sheet="1" objects="1" scenarios="1"/>
  <phoneticPr fontId="6"/>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109</v>
      </c>
    </row>
  </sheetData>
  <sheetProtection algorithmName="SHA-512" hashValue="XFpOJ3PLkeq7LUV3JGkQY8x7eGhiA5PWu9RNsk0CsgOcEFj34itKJ7KRb0h4uxcOosxfp1hqy8zAkTD1KftbIA==" saltValue="DNQH6+O4wKuUnPILCIw+1Q==" spinCount="100000" sheet="1" objects="1" scenarios="1"/>
  <phoneticPr fontId="6"/>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5</v>
      </c>
    </row>
    <row r="46" spans="2:10" ht="29.25" customHeight="1" x14ac:dyDescent="0.2">
      <c r="B46" s="171" t="s">
        <v>10</v>
      </c>
      <c r="C46" s="175"/>
      <c r="D46" s="175"/>
      <c r="E46" s="176" t="s">
        <v>18</v>
      </c>
      <c r="F46" s="177" t="s">
        <v>406</v>
      </c>
      <c r="G46" s="181" t="s">
        <v>354</v>
      </c>
      <c r="H46" s="181" t="s">
        <v>4</v>
      </c>
      <c r="I46" s="181" t="s">
        <v>491</v>
      </c>
      <c r="J46" s="186" t="s">
        <v>443</v>
      </c>
    </row>
    <row r="47" spans="2:10" ht="57.75" customHeight="1" x14ac:dyDescent="0.15">
      <c r="B47" s="172"/>
      <c r="C47" s="1052" t="s">
        <v>1</v>
      </c>
      <c r="D47" s="1052"/>
      <c r="E47" s="1053"/>
      <c r="F47" s="178">
        <v>10.29</v>
      </c>
      <c r="G47" s="182">
        <v>9.89</v>
      </c>
      <c r="H47" s="182">
        <v>7.28</v>
      </c>
      <c r="I47" s="182">
        <v>5.72</v>
      </c>
      <c r="J47" s="187">
        <v>8.51</v>
      </c>
    </row>
    <row r="48" spans="2:10" ht="57.75" customHeight="1" x14ac:dyDescent="0.15">
      <c r="B48" s="173"/>
      <c r="C48" s="1054" t="s">
        <v>11</v>
      </c>
      <c r="D48" s="1054"/>
      <c r="E48" s="1055"/>
      <c r="F48" s="179">
        <v>5.41</v>
      </c>
      <c r="G48" s="183">
        <v>3.63</v>
      </c>
      <c r="H48" s="183">
        <v>3.54</v>
      </c>
      <c r="I48" s="183">
        <v>5.29</v>
      </c>
      <c r="J48" s="188">
        <v>5.78</v>
      </c>
    </row>
    <row r="49" spans="2:10" ht="57.75" customHeight="1" x14ac:dyDescent="0.15">
      <c r="B49" s="174"/>
      <c r="C49" s="1056" t="s">
        <v>17</v>
      </c>
      <c r="D49" s="1056"/>
      <c r="E49" s="1057"/>
      <c r="F49" s="180">
        <v>1.8</v>
      </c>
      <c r="G49" s="184" t="s">
        <v>426</v>
      </c>
      <c r="H49" s="184" t="s">
        <v>136</v>
      </c>
      <c r="I49" s="184">
        <v>0.56000000000000005</v>
      </c>
      <c r="J49" s="189">
        <v>3.83</v>
      </c>
    </row>
    <row r="50" spans="2:10" x14ac:dyDescent="0.15"/>
  </sheetData>
  <sheetProtection algorithmName="SHA-512" hashValue="gs/esziKIZVO8WvmeUfv663sOlz4CKqk5RULcmwtoGQDQo8Mp8jcJKKnG03Uyuby9LGc4HqU4VdRNStMnbieLA==" saltValue="PviZV248q7Ch58ujD4Yx4w==" spinCount="100000" sheet="1" objects="1" scenarios="1"/>
  <mergeCells count="3">
    <mergeCell ref="C47:E47"/>
    <mergeCell ref="C48:E48"/>
    <mergeCell ref="C49:E49"/>
  </mergeCells>
  <phoneticPr fontId="6"/>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14</v>
      </c>
      <c r="C33" s="197"/>
      <c r="D33" s="197"/>
      <c r="E33" s="199" t="s">
        <v>18</v>
      </c>
      <c r="F33" s="200" t="s">
        <v>406</v>
      </c>
      <c r="G33" s="205" t="s">
        <v>354</v>
      </c>
      <c r="H33" s="205" t="s">
        <v>4</v>
      </c>
      <c r="I33" s="205" t="s">
        <v>491</v>
      </c>
      <c r="J33" s="209" t="s">
        <v>443</v>
      </c>
      <c r="K33" s="190"/>
      <c r="L33" s="190"/>
      <c r="M33" s="190"/>
      <c r="N33" s="190"/>
      <c r="O33" s="190"/>
      <c r="P33" s="190"/>
    </row>
    <row r="34" spans="1:16" ht="39" customHeight="1" x14ac:dyDescent="0.15">
      <c r="A34" s="190"/>
      <c r="B34" s="192"/>
      <c r="C34" s="1058" t="s">
        <v>411</v>
      </c>
      <c r="D34" s="1058"/>
      <c r="E34" s="1059"/>
      <c r="F34" s="201">
        <v>5.34</v>
      </c>
      <c r="G34" s="206">
        <v>3.49</v>
      </c>
      <c r="H34" s="206">
        <v>3.47</v>
      </c>
      <c r="I34" s="206">
        <v>5.23</v>
      </c>
      <c r="J34" s="210">
        <v>5.74</v>
      </c>
      <c r="K34" s="190"/>
      <c r="L34" s="190"/>
      <c r="M34" s="190"/>
      <c r="N34" s="190"/>
      <c r="O34" s="190"/>
      <c r="P34" s="190"/>
    </row>
    <row r="35" spans="1:16" ht="39" customHeight="1" x14ac:dyDescent="0.15">
      <c r="A35" s="190"/>
      <c r="B35" s="193"/>
      <c r="C35" s="1060" t="s">
        <v>423</v>
      </c>
      <c r="D35" s="1060"/>
      <c r="E35" s="1061"/>
      <c r="F35" s="202">
        <v>4.83</v>
      </c>
      <c r="G35" s="207">
        <v>3.54</v>
      </c>
      <c r="H35" s="207">
        <v>4.42</v>
      </c>
      <c r="I35" s="207">
        <v>5.92</v>
      </c>
      <c r="J35" s="211">
        <v>5.18</v>
      </c>
      <c r="K35" s="190"/>
      <c r="L35" s="190"/>
      <c r="M35" s="190"/>
      <c r="N35" s="190"/>
      <c r="O35" s="190"/>
      <c r="P35" s="190"/>
    </row>
    <row r="36" spans="1:16" ht="39" customHeight="1" x14ac:dyDescent="0.15">
      <c r="A36" s="190"/>
      <c r="B36" s="193"/>
      <c r="C36" s="1060" t="s">
        <v>178</v>
      </c>
      <c r="D36" s="1060"/>
      <c r="E36" s="1061"/>
      <c r="F36" s="202">
        <v>0.91</v>
      </c>
      <c r="G36" s="207">
        <v>1.25</v>
      </c>
      <c r="H36" s="207">
        <v>0.89</v>
      </c>
      <c r="I36" s="207">
        <v>1.18</v>
      </c>
      <c r="J36" s="211">
        <v>1.17</v>
      </c>
      <c r="K36" s="190"/>
      <c r="L36" s="190"/>
      <c r="M36" s="190"/>
      <c r="N36" s="190"/>
      <c r="O36" s="190"/>
      <c r="P36" s="190"/>
    </row>
    <row r="37" spans="1:16" ht="39" customHeight="1" x14ac:dyDescent="0.15">
      <c r="A37" s="190"/>
      <c r="B37" s="193"/>
      <c r="C37" s="1060" t="s">
        <v>424</v>
      </c>
      <c r="D37" s="1060"/>
      <c r="E37" s="1061"/>
      <c r="F37" s="202">
        <v>0.19</v>
      </c>
      <c r="G37" s="207">
        <v>0.12</v>
      </c>
      <c r="H37" s="207">
        <v>0.04</v>
      </c>
      <c r="I37" s="207">
        <v>0.15</v>
      </c>
      <c r="J37" s="211">
        <v>0.2</v>
      </c>
      <c r="K37" s="190"/>
      <c r="L37" s="190"/>
      <c r="M37" s="190"/>
      <c r="N37" s="190"/>
      <c r="O37" s="190"/>
      <c r="P37" s="190"/>
    </row>
    <row r="38" spans="1:16" ht="39" customHeight="1" x14ac:dyDescent="0.15">
      <c r="A38" s="190"/>
      <c r="B38" s="193"/>
      <c r="C38" s="1060" t="s">
        <v>415</v>
      </c>
      <c r="D38" s="1060"/>
      <c r="E38" s="1061"/>
      <c r="F38" s="202">
        <v>0.14000000000000001</v>
      </c>
      <c r="G38" s="207">
        <v>7.0000000000000007E-2</v>
      </c>
      <c r="H38" s="207">
        <v>0.1</v>
      </c>
      <c r="I38" s="207">
        <v>0.16</v>
      </c>
      <c r="J38" s="211">
        <v>0.1</v>
      </c>
      <c r="K38" s="190"/>
      <c r="L38" s="190"/>
      <c r="M38" s="190"/>
      <c r="N38" s="190"/>
      <c r="O38" s="190"/>
      <c r="P38" s="190"/>
    </row>
    <row r="39" spans="1:16" ht="39" customHeight="1" x14ac:dyDescent="0.15">
      <c r="A39" s="190"/>
      <c r="B39" s="193"/>
      <c r="C39" s="1060" t="s">
        <v>413</v>
      </c>
      <c r="D39" s="1060"/>
      <c r="E39" s="1061"/>
      <c r="F39" s="202">
        <v>0.06</v>
      </c>
      <c r="G39" s="207">
        <v>0.13</v>
      </c>
      <c r="H39" s="207">
        <v>0.06</v>
      </c>
      <c r="I39" s="207">
        <v>0.04</v>
      </c>
      <c r="J39" s="211">
        <v>0.03</v>
      </c>
      <c r="K39" s="190"/>
      <c r="L39" s="190"/>
      <c r="M39" s="190"/>
      <c r="N39" s="190"/>
      <c r="O39" s="190"/>
      <c r="P39" s="190"/>
    </row>
    <row r="40" spans="1:16" ht="39" customHeight="1" x14ac:dyDescent="0.15">
      <c r="A40" s="190"/>
      <c r="B40" s="193"/>
      <c r="C40" s="1060" t="s">
        <v>414</v>
      </c>
      <c r="D40" s="1060"/>
      <c r="E40" s="1061"/>
      <c r="F40" s="202">
        <v>0</v>
      </c>
      <c r="G40" s="207">
        <v>0</v>
      </c>
      <c r="H40" s="207">
        <v>0</v>
      </c>
      <c r="I40" s="207">
        <v>0</v>
      </c>
      <c r="J40" s="211">
        <v>0</v>
      </c>
      <c r="K40" s="190"/>
      <c r="L40" s="190"/>
      <c r="M40" s="190"/>
      <c r="N40" s="190"/>
      <c r="O40" s="190"/>
      <c r="P40" s="190"/>
    </row>
    <row r="41" spans="1:16" ht="39" customHeight="1" x14ac:dyDescent="0.15">
      <c r="A41" s="190"/>
      <c r="B41" s="193"/>
      <c r="C41" s="1060"/>
      <c r="D41" s="1060"/>
      <c r="E41" s="1061"/>
      <c r="F41" s="202"/>
      <c r="G41" s="207"/>
      <c r="H41" s="207"/>
      <c r="I41" s="207"/>
      <c r="J41" s="211"/>
      <c r="K41" s="190"/>
      <c r="L41" s="190"/>
      <c r="M41" s="190"/>
      <c r="N41" s="190"/>
      <c r="O41" s="190"/>
      <c r="P41" s="190"/>
    </row>
    <row r="42" spans="1:16" ht="39" customHeight="1" x14ac:dyDescent="0.15">
      <c r="A42" s="190"/>
      <c r="B42" s="194"/>
      <c r="C42" s="1060" t="s">
        <v>492</v>
      </c>
      <c r="D42" s="1060"/>
      <c r="E42" s="1061"/>
      <c r="F42" s="202" t="s">
        <v>207</v>
      </c>
      <c r="G42" s="207" t="s">
        <v>207</v>
      </c>
      <c r="H42" s="207" t="s">
        <v>207</v>
      </c>
      <c r="I42" s="207" t="s">
        <v>207</v>
      </c>
      <c r="J42" s="211" t="s">
        <v>207</v>
      </c>
      <c r="K42" s="190"/>
      <c r="L42" s="190"/>
      <c r="M42" s="190"/>
      <c r="N42" s="190"/>
      <c r="O42" s="190"/>
      <c r="P42" s="190"/>
    </row>
    <row r="43" spans="1:16" ht="39" customHeight="1" x14ac:dyDescent="0.15">
      <c r="A43" s="190"/>
      <c r="B43" s="195"/>
      <c r="C43" s="1062" t="s">
        <v>454</v>
      </c>
      <c r="D43" s="1062"/>
      <c r="E43" s="1063"/>
      <c r="F43" s="203">
        <v>0</v>
      </c>
      <c r="G43" s="208">
        <v>0</v>
      </c>
      <c r="H43" s="208" t="s">
        <v>207</v>
      </c>
      <c r="I43" s="208" t="s">
        <v>207</v>
      </c>
      <c r="J43" s="212" t="s">
        <v>207</v>
      </c>
      <c r="K43" s="190"/>
      <c r="L43" s="190"/>
      <c r="M43" s="190"/>
      <c r="N43" s="190"/>
      <c r="O43" s="190"/>
      <c r="P43" s="190"/>
    </row>
    <row r="44" spans="1:16" ht="39" customHeight="1" x14ac:dyDescent="0.15">
      <c r="A44" s="190"/>
      <c r="B44" s="196" t="s">
        <v>21</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FGEF9Ih9EfroftpB/hkeFGrdYKpYIHY1402hrqoJ7zphUH8plLVDVEBmyNpXUl1RrFtJXrA514XyGVUByIB7KQ==" saltValue="tamRr0J+ZRfSFh3INFkSa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15">
      <c r="A44" s="89"/>
      <c r="B44" s="213" t="s">
        <v>25</v>
      </c>
      <c r="C44" s="219"/>
      <c r="D44" s="219"/>
      <c r="E44" s="227"/>
      <c r="F44" s="227"/>
      <c r="G44" s="227"/>
      <c r="H44" s="227"/>
      <c r="I44" s="227"/>
      <c r="J44" s="230" t="s">
        <v>18</v>
      </c>
      <c r="K44" s="232" t="s">
        <v>406</v>
      </c>
      <c r="L44" s="240" t="s">
        <v>354</v>
      </c>
      <c r="M44" s="240" t="s">
        <v>4</v>
      </c>
      <c r="N44" s="240" t="s">
        <v>491</v>
      </c>
      <c r="O44" s="248" t="s">
        <v>443</v>
      </c>
      <c r="P44" s="89"/>
      <c r="Q44" s="89"/>
      <c r="R44" s="89"/>
      <c r="S44" s="89"/>
      <c r="T44" s="89"/>
      <c r="U44" s="89"/>
    </row>
    <row r="45" spans="1:21" ht="30.75" customHeight="1" x14ac:dyDescent="0.15">
      <c r="A45" s="89"/>
      <c r="B45" s="1084" t="s">
        <v>28</v>
      </c>
      <c r="C45" s="1085"/>
      <c r="D45" s="222"/>
      <c r="E45" s="1064" t="s">
        <v>26</v>
      </c>
      <c r="F45" s="1064"/>
      <c r="G45" s="1064"/>
      <c r="H45" s="1064"/>
      <c r="I45" s="1064"/>
      <c r="J45" s="1065"/>
      <c r="K45" s="233">
        <v>4327</v>
      </c>
      <c r="L45" s="241">
        <v>4346</v>
      </c>
      <c r="M45" s="241">
        <v>4237</v>
      </c>
      <c r="N45" s="241">
        <v>4425</v>
      </c>
      <c r="O45" s="249">
        <v>4648</v>
      </c>
      <c r="P45" s="89"/>
      <c r="Q45" s="89"/>
      <c r="R45" s="89"/>
      <c r="S45" s="89"/>
      <c r="T45" s="89"/>
      <c r="U45" s="89"/>
    </row>
    <row r="46" spans="1:21" ht="30.75" customHeight="1" x14ac:dyDescent="0.15">
      <c r="A46" s="89"/>
      <c r="B46" s="1086"/>
      <c r="C46" s="1087"/>
      <c r="D46" s="223"/>
      <c r="E46" s="1066" t="s">
        <v>30</v>
      </c>
      <c r="F46" s="1066"/>
      <c r="G46" s="1066"/>
      <c r="H46" s="1066"/>
      <c r="I46" s="1066"/>
      <c r="J46" s="1067"/>
      <c r="K46" s="234" t="s">
        <v>207</v>
      </c>
      <c r="L46" s="242" t="s">
        <v>207</v>
      </c>
      <c r="M46" s="242" t="s">
        <v>207</v>
      </c>
      <c r="N46" s="242" t="s">
        <v>207</v>
      </c>
      <c r="O46" s="250" t="s">
        <v>207</v>
      </c>
      <c r="P46" s="89"/>
      <c r="Q46" s="89"/>
      <c r="R46" s="89"/>
      <c r="S46" s="89"/>
      <c r="T46" s="89"/>
      <c r="U46" s="89"/>
    </row>
    <row r="47" spans="1:21" ht="30.75" customHeight="1" x14ac:dyDescent="0.15">
      <c r="A47" s="89"/>
      <c r="B47" s="1086"/>
      <c r="C47" s="1087"/>
      <c r="D47" s="223"/>
      <c r="E47" s="1066" t="s">
        <v>34</v>
      </c>
      <c r="F47" s="1066"/>
      <c r="G47" s="1066"/>
      <c r="H47" s="1066"/>
      <c r="I47" s="1066"/>
      <c r="J47" s="1067"/>
      <c r="K47" s="234">
        <v>53</v>
      </c>
      <c r="L47" s="242">
        <v>53</v>
      </c>
      <c r="M47" s="242">
        <v>53</v>
      </c>
      <c r="N47" s="242">
        <v>53</v>
      </c>
      <c r="O47" s="250">
        <v>53</v>
      </c>
      <c r="P47" s="89"/>
      <c r="Q47" s="89"/>
      <c r="R47" s="89"/>
      <c r="S47" s="89"/>
      <c r="T47" s="89"/>
      <c r="U47" s="89"/>
    </row>
    <row r="48" spans="1:21" ht="30.75" customHeight="1" x14ac:dyDescent="0.15">
      <c r="A48" s="89"/>
      <c r="B48" s="1086"/>
      <c r="C48" s="1087"/>
      <c r="D48" s="223"/>
      <c r="E48" s="1066" t="s">
        <v>38</v>
      </c>
      <c r="F48" s="1066"/>
      <c r="G48" s="1066"/>
      <c r="H48" s="1066"/>
      <c r="I48" s="1066"/>
      <c r="J48" s="1067"/>
      <c r="K48" s="234" t="s">
        <v>207</v>
      </c>
      <c r="L48" s="242" t="s">
        <v>207</v>
      </c>
      <c r="M48" s="242" t="s">
        <v>207</v>
      </c>
      <c r="N48" s="242" t="s">
        <v>207</v>
      </c>
      <c r="O48" s="250" t="s">
        <v>207</v>
      </c>
      <c r="P48" s="89"/>
      <c r="Q48" s="89"/>
      <c r="R48" s="89"/>
      <c r="S48" s="89"/>
      <c r="T48" s="89"/>
      <c r="U48" s="89"/>
    </row>
    <row r="49" spans="1:21" ht="30.75" customHeight="1" x14ac:dyDescent="0.15">
      <c r="A49" s="89"/>
      <c r="B49" s="1086"/>
      <c r="C49" s="1087"/>
      <c r="D49" s="223"/>
      <c r="E49" s="1066" t="s">
        <v>2</v>
      </c>
      <c r="F49" s="1066"/>
      <c r="G49" s="1066"/>
      <c r="H49" s="1066"/>
      <c r="I49" s="1066"/>
      <c r="J49" s="1067"/>
      <c r="K49" s="234">
        <v>1459</v>
      </c>
      <c r="L49" s="242">
        <v>1439</v>
      </c>
      <c r="M49" s="242">
        <v>1375</v>
      </c>
      <c r="N49" s="242">
        <v>1340</v>
      </c>
      <c r="O49" s="250">
        <v>1341</v>
      </c>
      <c r="P49" s="89"/>
      <c r="Q49" s="89"/>
      <c r="R49" s="89"/>
      <c r="S49" s="89"/>
      <c r="T49" s="89"/>
      <c r="U49" s="89"/>
    </row>
    <row r="50" spans="1:21" ht="30.75" customHeight="1" x14ac:dyDescent="0.15">
      <c r="A50" s="89"/>
      <c r="B50" s="1086"/>
      <c r="C50" s="1087"/>
      <c r="D50" s="223"/>
      <c r="E50" s="1066" t="s">
        <v>43</v>
      </c>
      <c r="F50" s="1066"/>
      <c r="G50" s="1066"/>
      <c r="H50" s="1066"/>
      <c r="I50" s="1066"/>
      <c r="J50" s="1067"/>
      <c r="K50" s="234">
        <v>3</v>
      </c>
      <c r="L50" s="242">
        <v>2</v>
      </c>
      <c r="M50" s="242">
        <v>0</v>
      </c>
      <c r="N50" s="242">
        <v>0</v>
      </c>
      <c r="O50" s="250">
        <v>0</v>
      </c>
      <c r="P50" s="89"/>
      <c r="Q50" s="89"/>
      <c r="R50" s="89"/>
      <c r="S50" s="89"/>
      <c r="T50" s="89"/>
      <c r="U50" s="89"/>
    </row>
    <row r="51" spans="1:21" ht="30.75" customHeight="1" x14ac:dyDescent="0.15">
      <c r="A51" s="89"/>
      <c r="B51" s="1088"/>
      <c r="C51" s="1089"/>
      <c r="D51" s="224"/>
      <c r="E51" s="1066" t="s">
        <v>45</v>
      </c>
      <c r="F51" s="1066"/>
      <c r="G51" s="1066"/>
      <c r="H51" s="1066"/>
      <c r="I51" s="1066"/>
      <c r="J51" s="1067"/>
      <c r="K51" s="234" t="s">
        <v>207</v>
      </c>
      <c r="L51" s="242">
        <v>0</v>
      </c>
      <c r="M51" s="242">
        <v>0</v>
      </c>
      <c r="N51" s="242">
        <v>0</v>
      </c>
      <c r="O51" s="250" t="s">
        <v>207</v>
      </c>
      <c r="P51" s="89"/>
      <c r="Q51" s="89"/>
      <c r="R51" s="89"/>
      <c r="S51" s="89"/>
      <c r="T51" s="89"/>
      <c r="U51" s="89"/>
    </row>
    <row r="52" spans="1:21" ht="30.75" customHeight="1" x14ac:dyDescent="0.15">
      <c r="A52" s="89"/>
      <c r="B52" s="1068" t="s">
        <v>51</v>
      </c>
      <c r="C52" s="1069"/>
      <c r="D52" s="224"/>
      <c r="E52" s="1066" t="s">
        <v>53</v>
      </c>
      <c r="F52" s="1066"/>
      <c r="G52" s="1066"/>
      <c r="H52" s="1066"/>
      <c r="I52" s="1066"/>
      <c r="J52" s="1067"/>
      <c r="K52" s="234">
        <v>4345</v>
      </c>
      <c r="L52" s="242">
        <v>4434</v>
      </c>
      <c r="M52" s="242">
        <v>4473</v>
      </c>
      <c r="N52" s="242">
        <v>4606</v>
      </c>
      <c r="O52" s="250">
        <v>4663</v>
      </c>
      <c r="P52" s="89"/>
      <c r="Q52" s="89"/>
      <c r="R52" s="89"/>
      <c r="S52" s="89"/>
      <c r="T52" s="89"/>
      <c r="U52" s="89"/>
    </row>
    <row r="53" spans="1:21" ht="30.75" customHeight="1" x14ac:dyDescent="0.15">
      <c r="A53" s="89"/>
      <c r="B53" s="1070" t="s">
        <v>55</v>
      </c>
      <c r="C53" s="1071"/>
      <c r="D53" s="225"/>
      <c r="E53" s="1072" t="s">
        <v>58</v>
      </c>
      <c r="F53" s="1072"/>
      <c r="G53" s="1072"/>
      <c r="H53" s="1072"/>
      <c r="I53" s="1072"/>
      <c r="J53" s="1073"/>
      <c r="K53" s="235">
        <v>1497</v>
      </c>
      <c r="L53" s="243">
        <v>1406</v>
      </c>
      <c r="M53" s="243">
        <v>1192</v>
      </c>
      <c r="N53" s="243">
        <v>1212</v>
      </c>
      <c r="O53" s="251">
        <v>1379</v>
      </c>
      <c r="P53" s="89"/>
      <c r="Q53" s="89"/>
      <c r="R53" s="89"/>
      <c r="S53" s="89"/>
      <c r="T53" s="89"/>
      <c r="U53" s="89"/>
    </row>
    <row r="54" spans="1:21" ht="24" customHeight="1" x14ac:dyDescent="0.15">
      <c r="A54" s="89"/>
      <c r="B54" s="214" t="s">
        <v>59</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6</v>
      </c>
      <c r="C55" s="220"/>
      <c r="D55" s="220"/>
      <c r="E55" s="220"/>
      <c r="F55" s="220"/>
      <c r="G55" s="220"/>
      <c r="H55" s="220"/>
      <c r="I55" s="220"/>
      <c r="J55" s="220"/>
      <c r="K55" s="236"/>
      <c r="L55" s="236"/>
      <c r="M55" s="236"/>
      <c r="N55" s="236"/>
      <c r="O55" s="252" t="s">
        <v>493</v>
      </c>
      <c r="P55" s="89"/>
      <c r="Q55" s="89"/>
      <c r="R55" s="89"/>
      <c r="S55" s="89"/>
      <c r="T55" s="89"/>
      <c r="U55" s="89"/>
    </row>
    <row r="56" spans="1:21" ht="31.5" customHeight="1" x14ac:dyDescent="0.15">
      <c r="A56" s="89"/>
      <c r="B56" s="216"/>
      <c r="C56" s="221"/>
      <c r="D56" s="221"/>
      <c r="E56" s="228"/>
      <c r="F56" s="228"/>
      <c r="G56" s="228"/>
      <c r="H56" s="228"/>
      <c r="I56" s="228"/>
      <c r="J56" s="231" t="s">
        <v>18</v>
      </c>
      <c r="K56" s="237" t="s">
        <v>447</v>
      </c>
      <c r="L56" s="244" t="s">
        <v>496</v>
      </c>
      <c r="M56" s="244" t="s">
        <v>497</v>
      </c>
      <c r="N56" s="244" t="s">
        <v>498</v>
      </c>
      <c r="O56" s="253" t="s">
        <v>333</v>
      </c>
      <c r="P56" s="89"/>
      <c r="Q56" s="89"/>
      <c r="R56" s="89"/>
      <c r="S56" s="89"/>
      <c r="T56" s="89"/>
      <c r="U56" s="89"/>
    </row>
    <row r="57" spans="1:21" ht="31.5" customHeight="1" x14ac:dyDescent="0.15">
      <c r="B57" s="1080" t="s">
        <v>52</v>
      </c>
      <c r="C57" s="1081"/>
      <c r="D57" s="1074" t="s">
        <v>66</v>
      </c>
      <c r="E57" s="1075"/>
      <c r="F57" s="1075"/>
      <c r="G57" s="1075"/>
      <c r="H57" s="1075"/>
      <c r="I57" s="1075"/>
      <c r="J57" s="1076"/>
      <c r="K57" s="238">
        <v>1506</v>
      </c>
      <c r="L57" s="245">
        <v>1326</v>
      </c>
      <c r="M57" s="245">
        <v>1247</v>
      </c>
      <c r="N57" s="245">
        <v>967</v>
      </c>
      <c r="O57" s="254">
        <v>688</v>
      </c>
    </row>
    <row r="58" spans="1:21" ht="31.5" customHeight="1" x14ac:dyDescent="0.15">
      <c r="B58" s="1082"/>
      <c r="C58" s="1083"/>
      <c r="D58" s="1077" t="s">
        <v>69</v>
      </c>
      <c r="E58" s="1078"/>
      <c r="F58" s="1078"/>
      <c r="G58" s="1078"/>
      <c r="H58" s="1078"/>
      <c r="I58" s="1078"/>
      <c r="J58" s="1079"/>
      <c r="K58" s="239">
        <v>384</v>
      </c>
      <c r="L58" s="246">
        <v>437</v>
      </c>
      <c r="M58" s="246">
        <v>489</v>
      </c>
      <c r="N58" s="246">
        <v>542</v>
      </c>
      <c r="O58" s="255">
        <v>489</v>
      </c>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44</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Nx2iAg2VsNVTvVI+4OrVbZeH2Xob22uX1CAzMwnpFNh4aUIrY9/6yfeZctqktafMR9NHhW4PHsY1csXW9FoT1Q==" saltValue="TO9+E7eDCnF0Nd+bLBfwD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verticalCentered="1"/>
  <pageMargins left="0" right="0" top="0" bottom="0" header="0" footer="0"/>
  <pageSetup paperSize="8" scale="84"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24</v>
      </c>
    </row>
    <row r="40" spans="2:13" ht="27.75" customHeight="1" x14ac:dyDescent="0.15">
      <c r="B40" s="213" t="s">
        <v>25</v>
      </c>
      <c r="C40" s="219"/>
      <c r="D40" s="219"/>
      <c r="E40" s="227"/>
      <c r="F40" s="227"/>
      <c r="G40" s="227"/>
      <c r="H40" s="230" t="s">
        <v>18</v>
      </c>
      <c r="I40" s="232" t="s">
        <v>406</v>
      </c>
      <c r="J40" s="240" t="s">
        <v>354</v>
      </c>
      <c r="K40" s="240" t="s">
        <v>4</v>
      </c>
      <c r="L40" s="240" t="s">
        <v>491</v>
      </c>
      <c r="M40" s="267" t="s">
        <v>443</v>
      </c>
    </row>
    <row r="41" spans="2:13" ht="27.75" customHeight="1" x14ac:dyDescent="0.15">
      <c r="B41" s="1084" t="s">
        <v>40</v>
      </c>
      <c r="C41" s="1085"/>
      <c r="D41" s="222"/>
      <c r="E41" s="1090" t="s">
        <v>71</v>
      </c>
      <c r="F41" s="1090"/>
      <c r="G41" s="1090"/>
      <c r="H41" s="1091"/>
      <c r="I41" s="260">
        <v>45867</v>
      </c>
      <c r="J41" s="264">
        <v>47211</v>
      </c>
      <c r="K41" s="264">
        <v>49928</v>
      </c>
      <c r="L41" s="264">
        <v>49996</v>
      </c>
      <c r="M41" s="268">
        <v>49298</v>
      </c>
    </row>
    <row r="42" spans="2:13" ht="27.75" customHeight="1" x14ac:dyDescent="0.15">
      <c r="B42" s="1086"/>
      <c r="C42" s="1087"/>
      <c r="D42" s="223"/>
      <c r="E42" s="1092" t="s">
        <v>76</v>
      </c>
      <c r="F42" s="1092"/>
      <c r="G42" s="1092"/>
      <c r="H42" s="1093"/>
      <c r="I42" s="261">
        <v>2</v>
      </c>
      <c r="J42" s="265">
        <v>0</v>
      </c>
      <c r="K42" s="265" t="s">
        <v>207</v>
      </c>
      <c r="L42" s="265" t="s">
        <v>207</v>
      </c>
      <c r="M42" s="269" t="s">
        <v>207</v>
      </c>
    </row>
    <row r="43" spans="2:13" ht="27.75" customHeight="1" x14ac:dyDescent="0.15">
      <c r="B43" s="1086"/>
      <c r="C43" s="1087"/>
      <c r="D43" s="223"/>
      <c r="E43" s="1092" t="s">
        <v>79</v>
      </c>
      <c r="F43" s="1092"/>
      <c r="G43" s="1092"/>
      <c r="H43" s="1093"/>
      <c r="I43" s="261" t="s">
        <v>207</v>
      </c>
      <c r="J43" s="265" t="s">
        <v>207</v>
      </c>
      <c r="K43" s="265" t="s">
        <v>207</v>
      </c>
      <c r="L43" s="265" t="s">
        <v>207</v>
      </c>
      <c r="M43" s="269" t="s">
        <v>207</v>
      </c>
    </row>
    <row r="44" spans="2:13" ht="27.75" customHeight="1" x14ac:dyDescent="0.15">
      <c r="B44" s="1086"/>
      <c r="C44" s="1087"/>
      <c r="D44" s="223"/>
      <c r="E44" s="1092" t="s">
        <v>81</v>
      </c>
      <c r="F44" s="1092"/>
      <c r="G44" s="1092"/>
      <c r="H44" s="1093"/>
      <c r="I44" s="261">
        <v>19512</v>
      </c>
      <c r="J44" s="265">
        <v>17750</v>
      </c>
      <c r="K44" s="265">
        <v>16622</v>
      </c>
      <c r="L44" s="265">
        <v>15700</v>
      </c>
      <c r="M44" s="269">
        <v>14900</v>
      </c>
    </row>
    <row r="45" spans="2:13" ht="27.75" customHeight="1" x14ac:dyDescent="0.15">
      <c r="B45" s="1086"/>
      <c r="C45" s="1087"/>
      <c r="D45" s="223"/>
      <c r="E45" s="1092" t="s">
        <v>83</v>
      </c>
      <c r="F45" s="1092"/>
      <c r="G45" s="1092"/>
      <c r="H45" s="1093"/>
      <c r="I45" s="261">
        <v>3222</v>
      </c>
      <c r="J45" s="265">
        <v>2878</v>
      </c>
      <c r="K45" s="265">
        <v>2914</v>
      </c>
      <c r="L45" s="265">
        <v>2837</v>
      </c>
      <c r="M45" s="269">
        <v>2680</v>
      </c>
    </row>
    <row r="46" spans="2:13" ht="27.75" customHeight="1" x14ac:dyDescent="0.15">
      <c r="B46" s="1086"/>
      <c r="C46" s="1087"/>
      <c r="D46" s="224"/>
      <c r="E46" s="1092" t="s">
        <v>82</v>
      </c>
      <c r="F46" s="1092"/>
      <c r="G46" s="1092"/>
      <c r="H46" s="1093"/>
      <c r="I46" s="261">
        <v>39</v>
      </c>
      <c r="J46" s="265">
        <v>19</v>
      </c>
      <c r="K46" s="265">
        <v>34</v>
      </c>
      <c r="L46" s="265" t="s">
        <v>207</v>
      </c>
      <c r="M46" s="269">
        <v>7</v>
      </c>
    </row>
    <row r="47" spans="2:13" ht="27.75" customHeight="1" x14ac:dyDescent="0.15">
      <c r="B47" s="1086"/>
      <c r="C47" s="1087"/>
      <c r="D47" s="257"/>
      <c r="E47" s="1094" t="s">
        <v>86</v>
      </c>
      <c r="F47" s="1095"/>
      <c r="G47" s="1095"/>
      <c r="H47" s="1096"/>
      <c r="I47" s="261" t="s">
        <v>207</v>
      </c>
      <c r="J47" s="265" t="s">
        <v>207</v>
      </c>
      <c r="K47" s="265" t="s">
        <v>207</v>
      </c>
      <c r="L47" s="265" t="s">
        <v>207</v>
      </c>
      <c r="M47" s="269" t="s">
        <v>207</v>
      </c>
    </row>
    <row r="48" spans="2:13" ht="27.75" customHeight="1" x14ac:dyDescent="0.15">
      <c r="B48" s="1086"/>
      <c r="C48" s="1087"/>
      <c r="D48" s="223"/>
      <c r="E48" s="1092" t="s">
        <v>92</v>
      </c>
      <c r="F48" s="1092"/>
      <c r="G48" s="1092"/>
      <c r="H48" s="1093"/>
      <c r="I48" s="261" t="s">
        <v>207</v>
      </c>
      <c r="J48" s="265" t="s">
        <v>207</v>
      </c>
      <c r="K48" s="265" t="s">
        <v>207</v>
      </c>
      <c r="L48" s="265" t="s">
        <v>207</v>
      </c>
      <c r="M48" s="269" t="s">
        <v>207</v>
      </c>
    </row>
    <row r="49" spans="2:13" ht="27.75" customHeight="1" x14ac:dyDescent="0.15">
      <c r="B49" s="1088"/>
      <c r="C49" s="1089"/>
      <c r="D49" s="223"/>
      <c r="E49" s="1092" t="s">
        <v>97</v>
      </c>
      <c r="F49" s="1092"/>
      <c r="G49" s="1092"/>
      <c r="H49" s="1093"/>
      <c r="I49" s="261" t="s">
        <v>207</v>
      </c>
      <c r="J49" s="265" t="s">
        <v>207</v>
      </c>
      <c r="K49" s="265" t="s">
        <v>207</v>
      </c>
      <c r="L49" s="265" t="s">
        <v>207</v>
      </c>
      <c r="M49" s="269" t="s">
        <v>207</v>
      </c>
    </row>
    <row r="50" spans="2:13" ht="27.75" customHeight="1" x14ac:dyDescent="0.15">
      <c r="B50" s="1099" t="s">
        <v>99</v>
      </c>
      <c r="C50" s="1100"/>
      <c r="D50" s="258"/>
      <c r="E50" s="1092" t="s">
        <v>100</v>
      </c>
      <c r="F50" s="1092"/>
      <c r="G50" s="1092"/>
      <c r="H50" s="1093"/>
      <c r="I50" s="261">
        <v>7170</v>
      </c>
      <c r="J50" s="265">
        <v>7505</v>
      </c>
      <c r="K50" s="265">
        <v>7291</v>
      </c>
      <c r="L50" s="265">
        <v>8019</v>
      </c>
      <c r="M50" s="269">
        <v>11316</v>
      </c>
    </row>
    <row r="51" spans="2:13" ht="27.75" customHeight="1" x14ac:dyDescent="0.15">
      <c r="B51" s="1086"/>
      <c r="C51" s="1087"/>
      <c r="D51" s="223"/>
      <c r="E51" s="1092" t="s">
        <v>102</v>
      </c>
      <c r="F51" s="1092"/>
      <c r="G51" s="1092"/>
      <c r="H51" s="1093"/>
      <c r="I51" s="261">
        <v>6845</v>
      </c>
      <c r="J51" s="265">
        <v>6628</v>
      </c>
      <c r="K51" s="265">
        <v>6721</v>
      </c>
      <c r="L51" s="265">
        <v>6791</v>
      </c>
      <c r="M51" s="269">
        <v>6780</v>
      </c>
    </row>
    <row r="52" spans="2:13" ht="27.75" customHeight="1" x14ac:dyDescent="0.15">
      <c r="B52" s="1088"/>
      <c r="C52" s="1089"/>
      <c r="D52" s="223"/>
      <c r="E52" s="1092" t="s">
        <v>50</v>
      </c>
      <c r="F52" s="1092"/>
      <c r="G52" s="1092"/>
      <c r="H52" s="1093"/>
      <c r="I52" s="261">
        <v>46493</v>
      </c>
      <c r="J52" s="265">
        <v>47728</v>
      </c>
      <c r="K52" s="265">
        <v>48488</v>
      </c>
      <c r="L52" s="265">
        <v>47777</v>
      </c>
      <c r="M52" s="269">
        <v>46093</v>
      </c>
    </row>
    <row r="53" spans="2:13" ht="27.75" customHeight="1" x14ac:dyDescent="0.15">
      <c r="B53" s="1070" t="s">
        <v>55</v>
      </c>
      <c r="C53" s="1071"/>
      <c r="D53" s="225"/>
      <c r="E53" s="1097" t="s">
        <v>106</v>
      </c>
      <c r="F53" s="1097"/>
      <c r="G53" s="1097"/>
      <c r="H53" s="1098"/>
      <c r="I53" s="262">
        <v>8134</v>
      </c>
      <c r="J53" s="266">
        <v>5997</v>
      </c>
      <c r="K53" s="266">
        <v>6999</v>
      </c>
      <c r="L53" s="266">
        <v>5946</v>
      </c>
      <c r="M53" s="270">
        <v>2695</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fQAP8y7DUWa0Nrjr4zMV8nmnuuDdCGJbjbcXJmIP1kHxh4Txlr9C+/hGw8kmeFmMbhvPO9MBPFEAMmdmjGJmqA==" saltValue="Idjltfzb2TClsByEWic7t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104</v>
      </c>
    </row>
    <row r="54" spans="2:8" ht="29.25" customHeight="1" x14ac:dyDescent="0.2">
      <c r="B54" s="271" t="s">
        <v>10</v>
      </c>
      <c r="C54" s="277"/>
      <c r="D54" s="277"/>
      <c r="E54" s="278" t="s">
        <v>18</v>
      </c>
      <c r="F54" s="279" t="s">
        <v>4</v>
      </c>
      <c r="G54" s="279" t="s">
        <v>491</v>
      </c>
      <c r="H54" s="287" t="s">
        <v>443</v>
      </c>
    </row>
    <row r="55" spans="2:8" ht="52.5" customHeight="1" x14ac:dyDescent="0.15">
      <c r="B55" s="272"/>
      <c r="C55" s="1101" t="s">
        <v>110</v>
      </c>
      <c r="D55" s="1101"/>
      <c r="E55" s="1102"/>
      <c r="F55" s="280">
        <v>1670</v>
      </c>
      <c r="G55" s="280">
        <v>1359</v>
      </c>
      <c r="H55" s="288">
        <v>2127</v>
      </c>
    </row>
    <row r="56" spans="2:8" ht="52.5" customHeight="1" x14ac:dyDescent="0.15">
      <c r="B56" s="273"/>
      <c r="C56" s="1103" t="s">
        <v>113</v>
      </c>
      <c r="D56" s="1103"/>
      <c r="E56" s="1104"/>
      <c r="F56" s="281">
        <v>967</v>
      </c>
      <c r="G56" s="281">
        <v>688</v>
      </c>
      <c r="H56" s="289">
        <v>1590</v>
      </c>
    </row>
    <row r="57" spans="2:8" ht="53.25" customHeight="1" x14ac:dyDescent="0.15">
      <c r="B57" s="273"/>
      <c r="C57" s="1105" t="s">
        <v>74</v>
      </c>
      <c r="D57" s="1105"/>
      <c r="E57" s="1106"/>
      <c r="F57" s="282">
        <v>1159</v>
      </c>
      <c r="G57" s="282">
        <v>1748</v>
      </c>
      <c r="H57" s="290">
        <v>2288</v>
      </c>
    </row>
    <row r="58" spans="2:8" ht="45.75" customHeight="1" x14ac:dyDescent="0.15">
      <c r="B58" s="274"/>
      <c r="C58" s="1107" t="s">
        <v>506</v>
      </c>
      <c r="D58" s="1108"/>
      <c r="E58" s="1109"/>
      <c r="F58" s="283">
        <v>469</v>
      </c>
      <c r="G58" s="283">
        <v>909</v>
      </c>
      <c r="H58" s="291">
        <v>856</v>
      </c>
    </row>
    <row r="59" spans="2:8" ht="45.75" customHeight="1" x14ac:dyDescent="0.15">
      <c r="B59" s="274"/>
      <c r="C59" s="1107" t="s">
        <v>392</v>
      </c>
      <c r="D59" s="1108"/>
      <c r="E59" s="1109"/>
      <c r="F59" s="283">
        <v>238</v>
      </c>
      <c r="G59" s="283">
        <v>409</v>
      </c>
      <c r="H59" s="291">
        <v>775</v>
      </c>
    </row>
    <row r="60" spans="2:8" ht="45.75" customHeight="1" x14ac:dyDescent="0.15">
      <c r="B60" s="274"/>
      <c r="C60" s="1107" t="s">
        <v>299</v>
      </c>
      <c r="D60" s="1108"/>
      <c r="E60" s="1109"/>
      <c r="F60" s="283">
        <v>103</v>
      </c>
      <c r="G60" s="283">
        <v>85</v>
      </c>
      <c r="H60" s="291">
        <v>317</v>
      </c>
    </row>
    <row r="61" spans="2:8" ht="45.75" customHeight="1" x14ac:dyDescent="0.15">
      <c r="B61" s="274"/>
      <c r="C61" s="1107" t="s">
        <v>508</v>
      </c>
      <c r="D61" s="1108"/>
      <c r="E61" s="1109"/>
      <c r="F61" s="283">
        <v>251</v>
      </c>
      <c r="G61" s="283">
        <v>251</v>
      </c>
      <c r="H61" s="291">
        <v>250</v>
      </c>
    </row>
    <row r="62" spans="2:8" ht="45.75" customHeight="1" x14ac:dyDescent="0.15">
      <c r="B62" s="275"/>
      <c r="C62" s="1110" t="s">
        <v>509</v>
      </c>
      <c r="D62" s="1111"/>
      <c r="E62" s="1112"/>
      <c r="F62" s="284">
        <v>73</v>
      </c>
      <c r="G62" s="284">
        <v>66</v>
      </c>
      <c r="H62" s="292">
        <v>61</v>
      </c>
    </row>
    <row r="63" spans="2:8" ht="52.5" customHeight="1" x14ac:dyDescent="0.15">
      <c r="B63" s="276"/>
      <c r="C63" s="1113" t="s">
        <v>117</v>
      </c>
      <c r="D63" s="1113"/>
      <c r="E63" s="1114"/>
      <c r="F63" s="285">
        <v>3796</v>
      </c>
      <c r="G63" s="285">
        <v>3794</v>
      </c>
      <c r="H63" s="293">
        <v>6005</v>
      </c>
    </row>
    <row r="64" spans="2:8" x14ac:dyDescent="0.15"/>
  </sheetData>
  <sheetProtection algorithmName="SHA-512" hashValue="NwfWJIxPKM+WU1tD5s4yWznFj40Cc0tWGEx0lVEnfRXM4dWlhtD8q4h0LDDzab6BvR0sCa22Kl2eZE/gelyiQw==" saltValue="4XpZ6cEBNiTcACPKWOC1w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88</v>
      </c>
      <c r="E2" s="128"/>
      <c r="F2" s="309" t="s">
        <v>490</v>
      </c>
      <c r="G2" s="152"/>
      <c r="H2" s="162"/>
    </row>
    <row r="3" spans="1:8" x14ac:dyDescent="0.15">
      <c r="A3" s="118" t="s">
        <v>238</v>
      </c>
      <c r="B3" s="110"/>
      <c r="C3" s="302"/>
      <c r="D3" s="305">
        <v>38190</v>
      </c>
      <c r="E3" s="307"/>
      <c r="F3" s="310">
        <v>42651</v>
      </c>
      <c r="G3" s="312"/>
      <c r="H3" s="315"/>
    </row>
    <row r="4" spans="1:8" x14ac:dyDescent="0.15">
      <c r="A4" s="103"/>
      <c r="B4" s="109"/>
      <c r="C4" s="303"/>
      <c r="D4" s="306">
        <v>20057</v>
      </c>
      <c r="E4" s="308"/>
      <c r="F4" s="311">
        <v>22675</v>
      </c>
      <c r="G4" s="313"/>
      <c r="H4" s="316"/>
    </row>
    <row r="5" spans="1:8" x14ac:dyDescent="0.15">
      <c r="A5" s="118" t="s">
        <v>235</v>
      </c>
      <c r="B5" s="110"/>
      <c r="C5" s="302"/>
      <c r="D5" s="305">
        <v>48619</v>
      </c>
      <c r="E5" s="307"/>
      <c r="F5" s="310">
        <v>43226</v>
      </c>
      <c r="G5" s="312"/>
      <c r="H5" s="315"/>
    </row>
    <row r="6" spans="1:8" x14ac:dyDescent="0.15">
      <c r="A6" s="103"/>
      <c r="B6" s="109"/>
      <c r="C6" s="303"/>
      <c r="D6" s="306">
        <v>32291</v>
      </c>
      <c r="E6" s="308"/>
      <c r="F6" s="311">
        <v>22622</v>
      </c>
      <c r="G6" s="313"/>
      <c r="H6" s="316"/>
    </row>
    <row r="7" spans="1:8" x14ac:dyDescent="0.15">
      <c r="A7" s="118" t="s">
        <v>488</v>
      </c>
      <c r="B7" s="110"/>
      <c r="C7" s="302"/>
      <c r="D7" s="305">
        <v>70382</v>
      </c>
      <c r="E7" s="307"/>
      <c r="F7" s="310">
        <v>42836</v>
      </c>
      <c r="G7" s="312"/>
      <c r="H7" s="315"/>
    </row>
    <row r="8" spans="1:8" x14ac:dyDescent="0.15">
      <c r="A8" s="103"/>
      <c r="B8" s="109"/>
      <c r="C8" s="303"/>
      <c r="D8" s="306">
        <v>37381</v>
      </c>
      <c r="E8" s="308"/>
      <c r="F8" s="311">
        <v>22936</v>
      </c>
      <c r="G8" s="313"/>
      <c r="H8" s="316"/>
    </row>
    <row r="9" spans="1:8" x14ac:dyDescent="0.15">
      <c r="A9" s="118" t="s">
        <v>442</v>
      </c>
      <c r="B9" s="110"/>
      <c r="C9" s="302"/>
      <c r="D9" s="305">
        <v>43971</v>
      </c>
      <c r="E9" s="307"/>
      <c r="F9" s="310">
        <v>44161</v>
      </c>
      <c r="G9" s="312"/>
      <c r="H9" s="315"/>
    </row>
    <row r="10" spans="1:8" x14ac:dyDescent="0.15">
      <c r="A10" s="103"/>
      <c r="B10" s="109"/>
      <c r="C10" s="303"/>
      <c r="D10" s="306">
        <v>17139</v>
      </c>
      <c r="E10" s="308"/>
      <c r="F10" s="311">
        <v>23644</v>
      </c>
      <c r="G10" s="313"/>
      <c r="H10" s="316"/>
    </row>
    <row r="11" spans="1:8" x14ac:dyDescent="0.15">
      <c r="A11" s="118" t="s">
        <v>316</v>
      </c>
      <c r="B11" s="110"/>
      <c r="C11" s="302"/>
      <c r="D11" s="305">
        <v>34827</v>
      </c>
      <c r="E11" s="307"/>
      <c r="F11" s="310">
        <v>43955</v>
      </c>
      <c r="G11" s="312"/>
      <c r="H11" s="315"/>
    </row>
    <row r="12" spans="1:8" x14ac:dyDescent="0.15">
      <c r="A12" s="103"/>
      <c r="B12" s="109"/>
      <c r="C12" s="304"/>
      <c r="D12" s="306">
        <v>17015</v>
      </c>
      <c r="E12" s="308"/>
      <c r="F12" s="311">
        <v>21318</v>
      </c>
      <c r="G12" s="313"/>
      <c r="H12" s="316"/>
    </row>
    <row r="13" spans="1:8" x14ac:dyDescent="0.15">
      <c r="A13" s="118"/>
      <c r="B13" s="110"/>
      <c r="C13" s="302"/>
      <c r="D13" s="305">
        <v>47198</v>
      </c>
      <c r="E13" s="307"/>
      <c r="F13" s="310">
        <v>43366</v>
      </c>
      <c r="G13" s="314"/>
      <c r="H13" s="315"/>
    </row>
    <row r="14" spans="1:8" x14ac:dyDescent="0.15">
      <c r="A14" s="103"/>
      <c r="B14" s="109"/>
      <c r="C14" s="303"/>
      <c r="D14" s="306">
        <v>24777</v>
      </c>
      <c r="E14" s="308"/>
      <c r="F14" s="311">
        <v>22639</v>
      </c>
      <c r="G14" s="313"/>
      <c r="H14" s="316"/>
    </row>
    <row r="17" spans="1:11" x14ac:dyDescent="0.15">
      <c r="A17" s="294" t="s">
        <v>27</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5.41</v>
      </c>
      <c r="C19" s="295">
        <f>ROUND(VALUE(SUBSTITUTE(実質収支比率等に係る経年分析!G$48,"▲","-")),2)</f>
        <v>3.63</v>
      </c>
      <c r="D19" s="295">
        <f>ROUND(VALUE(SUBSTITUTE(実質収支比率等に係る経年分析!H$48,"▲","-")),2)</f>
        <v>3.54</v>
      </c>
      <c r="E19" s="295">
        <f>ROUND(VALUE(SUBSTITUTE(実質収支比率等に係る経年分析!I$48,"▲","-")),2)</f>
        <v>5.29</v>
      </c>
      <c r="F19" s="295">
        <f>ROUND(VALUE(SUBSTITUTE(実質収支比率等に係る経年分析!J$48,"▲","-")),2)</f>
        <v>5.78</v>
      </c>
    </row>
    <row r="20" spans="1:11" x14ac:dyDescent="0.15">
      <c r="A20" s="295" t="s">
        <v>41</v>
      </c>
      <c r="B20" s="295">
        <f>ROUND(VALUE(SUBSTITUTE(実質収支比率等に係る経年分析!F$47,"▲","-")),2)</f>
        <v>10.29</v>
      </c>
      <c r="C20" s="295">
        <f>ROUND(VALUE(SUBSTITUTE(実質収支比率等に係る経年分析!G$47,"▲","-")),2)</f>
        <v>9.89</v>
      </c>
      <c r="D20" s="295">
        <f>ROUND(VALUE(SUBSTITUTE(実質収支比率等に係る経年分析!H$47,"▲","-")),2)</f>
        <v>7.28</v>
      </c>
      <c r="E20" s="295">
        <f>ROUND(VALUE(SUBSTITUTE(実質収支比率等に係る経年分析!I$47,"▲","-")),2)</f>
        <v>5.72</v>
      </c>
      <c r="F20" s="295">
        <f>ROUND(VALUE(SUBSTITUTE(実質収支比率等に係る経年分析!J$47,"▲","-")),2)</f>
        <v>8.51</v>
      </c>
    </row>
    <row r="21" spans="1:11" x14ac:dyDescent="0.15">
      <c r="A21" s="295" t="s">
        <v>120</v>
      </c>
      <c r="B21" s="295">
        <f>IF(ISNUMBER(VALUE(SUBSTITUTE(実質収支比率等に係る経年分析!F$49,"▲","-"))),ROUND(VALUE(SUBSTITUTE(実質収支比率等に係る経年分析!F$49,"▲","-")),2),NA())</f>
        <v>1.8</v>
      </c>
      <c r="C21" s="295">
        <f>IF(ISNUMBER(VALUE(SUBSTITUTE(実質収支比率等に係る経年分析!G$49,"▲","-"))),ROUND(VALUE(SUBSTITUTE(実質収支比率等に係る経年分析!G$49,"▲","-")),2),NA())</f>
        <v>-1.9</v>
      </c>
      <c r="D21" s="295">
        <f>IF(ISNUMBER(VALUE(SUBSTITUTE(実質収支比率等に係る経年分析!H$49,"▲","-"))),ROUND(VALUE(SUBSTITUTE(実質収支比率等に係る経年分析!H$49,"▲","-")),2),NA())</f>
        <v>-2.65</v>
      </c>
      <c r="E21" s="295">
        <f>IF(ISNUMBER(VALUE(SUBSTITUTE(実質収支比率等に係る経年分析!I$49,"▲","-"))),ROUND(VALUE(SUBSTITUTE(実質収支比率等に係る経年分析!I$49,"▲","-")),2),NA())</f>
        <v>0.56000000000000005</v>
      </c>
      <c r="F21" s="295">
        <f>IF(ISNUMBER(VALUE(SUBSTITUTE(実質収支比率等に係る経年分析!J$49,"▲","-"))),ROUND(VALUE(SUBSTITUTE(実質収支比率等に係る経年分析!J$49,"▲","-")),2),NA())</f>
        <v>3.83</v>
      </c>
    </row>
    <row r="24" spans="1:11" x14ac:dyDescent="0.15">
      <c r="A24" s="294" t="s">
        <v>107</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122</v>
      </c>
      <c r="C26" s="296" t="s">
        <v>72</v>
      </c>
      <c r="D26" s="296" t="s">
        <v>122</v>
      </c>
      <c r="E26" s="296" t="s">
        <v>72</v>
      </c>
      <c r="F26" s="296" t="s">
        <v>122</v>
      </c>
      <c r="G26" s="296" t="s">
        <v>72</v>
      </c>
      <c r="H26" s="296" t="s">
        <v>122</v>
      </c>
      <c r="I26" s="296" t="s">
        <v>72</v>
      </c>
      <c r="J26" s="296" t="s">
        <v>122</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15">
      <c r="A30" s="296" t="str">
        <f>IF(連結実質赤字比率に係る赤字・黒字の構成分析!C$40="",NA(),連結実質赤字比率に係る赤字・黒字の構成分析!C$40)</f>
        <v>取手地方公平委員会特別会計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15">
      <c r="A31" s="296" t="str">
        <f>IF(連結実質赤字比率に係る赤字・黒字の構成分析!C$39="",NA(),連結実質赤字比率に係る赤字・黒字の構成分析!C$39)</f>
        <v>取手市取手駅西口都市整備事業特別会計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0.06</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0.13</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0.06</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0.04</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0.03</v>
      </c>
    </row>
    <row r="32" spans="1:11" x14ac:dyDescent="0.15">
      <c r="A32" s="296" t="str">
        <f>IF(連結実質赤字比率に係る赤字・黒字の構成分析!C$38="",NA(),連結実質赤字比率に係る赤字・黒字の構成分析!C$38)</f>
        <v>取手市後期高齢者医療特別会計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0.14000000000000001</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7.0000000000000007E-2</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0.1</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0.16</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v>
      </c>
    </row>
    <row r="33" spans="1:16" x14ac:dyDescent="0.15">
      <c r="A33" s="296" t="str">
        <f>IF(連結実質赤字比率に係る赤字・黒字の構成分析!C$37="",NA(),連結実質赤字比率に係る赤字・黒字の構成分析!C$37)</f>
        <v>取手市競輪事業特別会計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0.19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0.12</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0.04</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0.15</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0.2</v>
      </c>
    </row>
    <row r="34" spans="1:16" x14ac:dyDescent="0.15">
      <c r="A34" s="296" t="str">
        <f>IF(連結実質赤字比率に係る赤字・黒字の構成分析!C$36="",NA(),連結実質赤字比率に係る赤字・黒字の構成分析!C$36)</f>
        <v>取手市介護保険特別会計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0.91</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1.25</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0.89</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1.18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1.17</v>
      </c>
    </row>
    <row r="35" spans="1:16" x14ac:dyDescent="0.15">
      <c r="A35" s="296" t="str">
        <f>IF(連結実質赤字比率に係る赤字・黒字の構成分析!C$35="",NA(),連結実質赤字比率に係る赤字・黒字の構成分析!C$35)</f>
        <v>取手市国民健康保険事業特別会計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4.83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3.54</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4.42</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5.92</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5.18</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5.34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3.49</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3.47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5.23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5.74</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15">
      <c r="A42" s="297" t="s">
        <v>126</v>
      </c>
      <c r="B42" s="297"/>
      <c r="C42" s="297"/>
      <c r="D42" s="297">
        <f>'実質公債費比率（分子）の構造'!K$52</f>
        <v>4345</v>
      </c>
      <c r="E42" s="297"/>
      <c r="F42" s="297"/>
      <c r="G42" s="297">
        <f>'実質公債費比率（分子）の構造'!L$52</f>
        <v>4434</v>
      </c>
      <c r="H42" s="297"/>
      <c r="I42" s="297"/>
      <c r="J42" s="297">
        <f>'実質公債費比率（分子）の構造'!M$52</f>
        <v>4473</v>
      </c>
      <c r="K42" s="297"/>
      <c r="L42" s="297"/>
      <c r="M42" s="297">
        <f>'実質公債費比率（分子）の構造'!N$52</f>
        <v>4606</v>
      </c>
      <c r="N42" s="297"/>
      <c r="O42" s="297"/>
      <c r="P42" s="297">
        <f>'実質公債費比率（分子）の構造'!O$52</f>
        <v>4663</v>
      </c>
    </row>
    <row r="43" spans="1:16" x14ac:dyDescent="0.15">
      <c r="A43" s="297" t="s">
        <v>45</v>
      </c>
      <c r="B43" s="297" t="str">
        <f>'実質公債費比率（分子）の構造'!K$51</f>
        <v>-</v>
      </c>
      <c r="C43" s="297"/>
      <c r="D43" s="297"/>
      <c r="E43" s="297">
        <f>'実質公債費比率（分子）の構造'!L$51</f>
        <v>0</v>
      </c>
      <c r="F43" s="297"/>
      <c r="G43" s="297"/>
      <c r="H43" s="297">
        <f>'実質公債費比率（分子）の構造'!M$51</f>
        <v>0</v>
      </c>
      <c r="I43" s="297"/>
      <c r="J43" s="297"/>
      <c r="K43" s="297">
        <f>'実質公債費比率（分子）の構造'!N$51</f>
        <v>0</v>
      </c>
      <c r="L43" s="297"/>
      <c r="M43" s="297"/>
      <c r="N43" s="297" t="str">
        <f>'実質公債費比率（分子）の構造'!O$51</f>
        <v>-</v>
      </c>
      <c r="O43" s="297"/>
      <c r="P43" s="297"/>
    </row>
    <row r="44" spans="1:16" x14ac:dyDescent="0.15">
      <c r="A44" s="297" t="s">
        <v>43</v>
      </c>
      <c r="B44" s="297">
        <f>'実質公債費比率（分子）の構造'!K$50</f>
        <v>3</v>
      </c>
      <c r="C44" s="297"/>
      <c r="D44" s="297"/>
      <c r="E44" s="297">
        <f>'実質公債費比率（分子）の構造'!L$50</f>
        <v>2</v>
      </c>
      <c r="F44" s="297"/>
      <c r="G44" s="297"/>
      <c r="H44" s="297">
        <f>'実質公債費比率（分子）の構造'!M$50</f>
        <v>0</v>
      </c>
      <c r="I44" s="297"/>
      <c r="J44" s="297"/>
      <c r="K44" s="297">
        <f>'実質公債費比率（分子）の構造'!N$50</f>
        <v>0</v>
      </c>
      <c r="L44" s="297"/>
      <c r="M44" s="297"/>
      <c r="N44" s="297">
        <f>'実質公債費比率（分子）の構造'!O$50</f>
        <v>0</v>
      </c>
      <c r="O44" s="297"/>
      <c r="P44" s="297"/>
    </row>
    <row r="45" spans="1:16" x14ac:dyDescent="0.15">
      <c r="A45" s="297" t="s">
        <v>2</v>
      </c>
      <c r="B45" s="297">
        <f>'実質公債費比率（分子）の構造'!K$49</f>
        <v>1459</v>
      </c>
      <c r="C45" s="297"/>
      <c r="D45" s="297"/>
      <c r="E45" s="297">
        <f>'実質公債費比率（分子）の構造'!L$49</f>
        <v>1439</v>
      </c>
      <c r="F45" s="297"/>
      <c r="G45" s="297"/>
      <c r="H45" s="297">
        <f>'実質公債費比率（分子）の構造'!M$49</f>
        <v>1375</v>
      </c>
      <c r="I45" s="297"/>
      <c r="J45" s="297"/>
      <c r="K45" s="297">
        <f>'実質公債費比率（分子）の構造'!N$49</f>
        <v>1340</v>
      </c>
      <c r="L45" s="297"/>
      <c r="M45" s="297"/>
      <c r="N45" s="297">
        <f>'実質公債費比率（分子）の構造'!O$49</f>
        <v>1341</v>
      </c>
      <c r="O45" s="297"/>
      <c r="P45" s="297"/>
    </row>
    <row r="46" spans="1:16" x14ac:dyDescent="0.15">
      <c r="A46" s="297" t="s">
        <v>38</v>
      </c>
      <c r="B46" s="297" t="str">
        <f>'実質公債費比率（分子）の構造'!K$48</f>
        <v>-</v>
      </c>
      <c r="C46" s="297"/>
      <c r="D46" s="297"/>
      <c r="E46" s="297" t="str">
        <f>'実質公債費比率（分子）の構造'!L$48</f>
        <v>-</v>
      </c>
      <c r="F46" s="297"/>
      <c r="G46" s="297"/>
      <c r="H46" s="297" t="str">
        <f>'実質公債費比率（分子）の構造'!M$48</f>
        <v>-</v>
      </c>
      <c r="I46" s="297"/>
      <c r="J46" s="297"/>
      <c r="K46" s="297" t="str">
        <f>'実質公債費比率（分子）の構造'!N$48</f>
        <v>-</v>
      </c>
      <c r="L46" s="297"/>
      <c r="M46" s="297"/>
      <c r="N46" s="297" t="str">
        <f>'実質公債費比率（分子）の構造'!O$48</f>
        <v>-</v>
      </c>
      <c r="O46" s="297"/>
      <c r="P46" s="297"/>
    </row>
    <row r="47" spans="1:16" x14ac:dyDescent="0.15">
      <c r="A47" s="297" t="s">
        <v>34</v>
      </c>
      <c r="B47" s="297">
        <f>'実質公債費比率（分子）の構造'!K$47</f>
        <v>53</v>
      </c>
      <c r="C47" s="297"/>
      <c r="D47" s="297"/>
      <c r="E47" s="297">
        <f>'実質公債費比率（分子）の構造'!L$47</f>
        <v>53</v>
      </c>
      <c r="F47" s="297"/>
      <c r="G47" s="297"/>
      <c r="H47" s="297">
        <f>'実質公債費比率（分子）の構造'!M$47</f>
        <v>53</v>
      </c>
      <c r="I47" s="297"/>
      <c r="J47" s="297"/>
      <c r="K47" s="297">
        <f>'実質公債費比率（分子）の構造'!N$47</f>
        <v>53</v>
      </c>
      <c r="L47" s="297"/>
      <c r="M47" s="297"/>
      <c r="N47" s="297">
        <f>'実質公債費比率（分子）の構造'!O$47</f>
        <v>53</v>
      </c>
      <c r="O47" s="297"/>
      <c r="P47" s="297"/>
    </row>
    <row r="48" spans="1:16" x14ac:dyDescent="0.15">
      <c r="A48" s="297" t="s">
        <v>32</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4327</v>
      </c>
      <c r="C49" s="297"/>
      <c r="D49" s="297"/>
      <c r="E49" s="297">
        <f>'実質公債費比率（分子）の構造'!L$45</f>
        <v>4346</v>
      </c>
      <c r="F49" s="297"/>
      <c r="G49" s="297"/>
      <c r="H49" s="297">
        <f>'実質公債費比率（分子）の構造'!M$45</f>
        <v>4237</v>
      </c>
      <c r="I49" s="297"/>
      <c r="J49" s="297"/>
      <c r="K49" s="297">
        <f>'実質公債費比率（分子）の構造'!N$45</f>
        <v>4425</v>
      </c>
      <c r="L49" s="297"/>
      <c r="M49" s="297"/>
      <c r="N49" s="297">
        <f>'実質公債費比率（分子）の構造'!O$45</f>
        <v>4648</v>
      </c>
      <c r="O49" s="297"/>
      <c r="P49" s="297"/>
    </row>
    <row r="50" spans="1:16" x14ac:dyDescent="0.15">
      <c r="A50" s="297" t="s">
        <v>58</v>
      </c>
      <c r="B50" s="297" t="e">
        <f>NA()</f>
        <v>#N/A</v>
      </c>
      <c r="C50" s="297">
        <f>IF(ISNUMBER('実質公債費比率（分子）の構造'!K$53),'実質公債費比率（分子）の構造'!K$53,NA())</f>
        <v>1497</v>
      </c>
      <c r="D50" s="297" t="e">
        <f>NA()</f>
        <v>#N/A</v>
      </c>
      <c r="E50" s="297" t="e">
        <f>NA()</f>
        <v>#N/A</v>
      </c>
      <c r="F50" s="297">
        <f>IF(ISNUMBER('実質公債費比率（分子）の構造'!L$53),'実質公債費比率（分子）の構造'!L$53,NA())</f>
        <v>1406</v>
      </c>
      <c r="G50" s="297" t="e">
        <f>NA()</f>
        <v>#N/A</v>
      </c>
      <c r="H50" s="297" t="e">
        <f>NA()</f>
        <v>#N/A</v>
      </c>
      <c r="I50" s="297">
        <f>IF(ISNUMBER('実質公債費比率（分子）の構造'!M$53),'実質公債費比率（分子）の構造'!M$53,NA())</f>
        <v>1192</v>
      </c>
      <c r="J50" s="297" t="e">
        <f>NA()</f>
        <v>#N/A</v>
      </c>
      <c r="K50" s="297" t="e">
        <f>NA()</f>
        <v>#N/A</v>
      </c>
      <c r="L50" s="297">
        <f>IF(ISNUMBER('実質公債費比率（分子）の構造'!N$53),'実質公債費比率（分子）の構造'!N$53,NA())</f>
        <v>1212</v>
      </c>
      <c r="M50" s="297" t="e">
        <f>NA()</f>
        <v>#N/A</v>
      </c>
      <c r="N50" s="297" t="e">
        <f>NA()</f>
        <v>#N/A</v>
      </c>
      <c r="O50" s="297">
        <f>IF(ISNUMBER('実質公債費比率（分子）の構造'!O$53),'実質公債費比率（分子）の構造'!O$53,NA())</f>
        <v>1379</v>
      </c>
      <c r="P50" s="297" t="e">
        <f>NA()</f>
        <v>#N/A</v>
      </c>
    </row>
    <row r="53" spans="1:16" x14ac:dyDescent="0.15">
      <c r="A53" s="294" t="s">
        <v>62</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128</v>
      </c>
      <c r="C55" s="296"/>
      <c r="D55" s="296" t="s">
        <v>131</v>
      </c>
      <c r="E55" s="296" t="s">
        <v>128</v>
      </c>
      <c r="F55" s="296"/>
      <c r="G55" s="296" t="s">
        <v>131</v>
      </c>
      <c r="H55" s="296" t="s">
        <v>128</v>
      </c>
      <c r="I55" s="296"/>
      <c r="J55" s="296" t="s">
        <v>131</v>
      </c>
      <c r="K55" s="296" t="s">
        <v>128</v>
      </c>
      <c r="L55" s="296"/>
      <c r="M55" s="296" t="s">
        <v>131</v>
      </c>
      <c r="N55" s="296" t="s">
        <v>128</v>
      </c>
      <c r="O55" s="296"/>
      <c r="P55" s="296" t="s">
        <v>131</v>
      </c>
    </row>
    <row r="56" spans="1:16" x14ac:dyDescent="0.15">
      <c r="A56" s="296" t="s">
        <v>50</v>
      </c>
      <c r="B56" s="296"/>
      <c r="C56" s="296"/>
      <c r="D56" s="296">
        <f>'将来負担比率（分子）の構造'!I$52</f>
        <v>46493</v>
      </c>
      <c r="E56" s="296"/>
      <c r="F56" s="296"/>
      <c r="G56" s="296">
        <f>'将来負担比率（分子）の構造'!J$52</f>
        <v>47728</v>
      </c>
      <c r="H56" s="296"/>
      <c r="I56" s="296"/>
      <c r="J56" s="296">
        <f>'将来負担比率（分子）の構造'!K$52</f>
        <v>48488</v>
      </c>
      <c r="K56" s="296"/>
      <c r="L56" s="296"/>
      <c r="M56" s="296">
        <f>'将来負担比率（分子）の構造'!L$52</f>
        <v>47777</v>
      </c>
      <c r="N56" s="296"/>
      <c r="O56" s="296"/>
      <c r="P56" s="296">
        <f>'将来負担比率（分子）の構造'!M$52</f>
        <v>46093</v>
      </c>
    </row>
    <row r="57" spans="1:16" x14ac:dyDescent="0.15">
      <c r="A57" s="296" t="s">
        <v>102</v>
      </c>
      <c r="B57" s="296"/>
      <c r="C57" s="296"/>
      <c r="D57" s="296">
        <f>'将来負担比率（分子）の構造'!I$51</f>
        <v>6845</v>
      </c>
      <c r="E57" s="296"/>
      <c r="F57" s="296"/>
      <c r="G57" s="296">
        <f>'将来負担比率（分子）の構造'!J$51</f>
        <v>6628</v>
      </c>
      <c r="H57" s="296"/>
      <c r="I57" s="296"/>
      <c r="J57" s="296">
        <f>'将来負担比率（分子）の構造'!K$51</f>
        <v>6721</v>
      </c>
      <c r="K57" s="296"/>
      <c r="L57" s="296"/>
      <c r="M57" s="296">
        <f>'将来負担比率（分子）の構造'!L$51</f>
        <v>6791</v>
      </c>
      <c r="N57" s="296"/>
      <c r="O57" s="296"/>
      <c r="P57" s="296">
        <f>'将来負担比率（分子）の構造'!M$51</f>
        <v>6780</v>
      </c>
    </row>
    <row r="58" spans="1:16" x14ac:dyDescent="0.15">
      <c r="A58" s="296" t="s">
        <v>100</v>
      </c>
      <c r="B58" s="296"/>
      <c r="C58" s="296"/>
      <c r="D58" s="296">
        <f>'将来負担比率（分子）の構造'!I$50</f>
        <v>7170</v>
      </c>
      <c r="E58" s="296"/>
      <c r="F58" s="296"/>
      <c r="G58" s="296">
        <f>'将来負担比率（分子）の構造'!J$50</f>
        <v>7505</v>
      </c>
      <c r="H58" s="296"/>
      <c r="I58" s="296"/>
      <c r="J58" s="296">
        <f>'将来負担比率（分子）の構造'!K$50</f>
        <v>7291</v>
      </c>
      <c r="K58" s="296"/>
      <c r="L58" s="296"/>
      <c r="M58" s="296">
        <f>'将来負担比率（分子）の構造'!L$50</f>
        <v>8019</v>
      </c>
      <c r="N58" s="296"/>
      <c r="O58" s="296"/>
      <c r="P58" s="296">
        <f>'将来負担比率（分子）の構造'!M$50</f>
        <v>11316</v>
      </c>
    </row>
    <row r="59" spans="1:16" x14ac:dyDescent="0.15">
      <c r="A59" s="296" t="s">
        <v>97</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82</v>
      </c>
      <c r="B61" s="296">
        <f>'将来負担比率（分子）の構造'!I$46</f>
        <v>39</v>
      </c>
      <c r="C61" s="296"/>
      <c r="D61" s="296"/>
      <c r="E61" s="296">
        <f>'将来負担比率（分子）の構造'!J$46</f>
        <v>19</v>
      </c>
      <c r="F61" s="296"/>
      <c r="G61" s="296"/>
      <c r="H61" s="296">
        <f>'将来負担比率（分子）の構造'!K$46</f>
        <v>34</v>
      </c>
      <c r="I61" s="296"/>
      <c r="J61" s="296"/>
      <c r="K61" s="296" t="str">
        <f>'将来負担比率（分子）の構造'!L$46</f>
        <v>-</v>
      </c>
      <c r="L61" s="296"/>
      <c r="M61" s="296"/>
      <c r="N61" s="296">
        <f>'将来負担比率（分子）の構造'!M$46</f>
        <v>7</v>
      </c>
      <c r="O61" s="296"/>
      <c r="P61" s="296"/>
    </row>
    <row r="62" spans="1:16" x14ac:dyDescent="0.15">
      <c r="A62" s="296" t="s">
        <v>83</v>
      </c>
      <c r="B62" s="296">
        <f>'将来負担比率（分子）の構造'!I$45</f>
        <v>3222</v>
      </c>
      <c r="C62" s="296"/>
      <c r="D62" s="296"/>
      <c r="E62" s="296">
        <f>'将来負担比率（分子）の構造'!J$45</f>
        <v>2878</v>
      </c>
      <c r="F62" s="296"/>
      <c r="G62" s="296"/>
      <c r="H62" s="296">
        <f>'将来負担比率（分子）の構造'!K$45</f>
        <v>2914</v>
      </c>
      <c r="I62" s="296"/>
      <c r="J62" s="296"/>
      <c r="K62" s="296">
        <f>'将来負担比率（分子）の構造'!L$45</f>
        <v>2837</v>
      </c>
      <c r="L62" s="296"/>
      <c r="M62" s="296"/>
      <c r="N62" s="296">
        <f>'将来負担比率（分子）の構造'!M$45</f>
        <v>2680</v>
      </c>
      <c r="O62" s="296"/>
      <c r="P62" s="296"/>
    </row>
    <row r="63" spans="1:16" x14ac:dyDescent="0.15">
      <c r="A63" s="296" t="s">
        <v>81</v>
      </c>
      <c r="B63" s="296">
        <f>'将来負担比率（分子）の構造'!I$44</f>
        <v>19512</v>
      </c>
      <c r="C63" s="296"/>
      <c r="D63" s="296"/>
      <c r="E63" s="296">
        <f>'将来負担比率（分子）の構造'!J$44</f>
        <v>17750</v>
      </c>
      <c r="F63" s="296"/>
      <c r="G63" s="296"/>
      <c r="H63" s="296">
        <f>'将来負担比率（分子）の構造'!K$44</f>
        <v>16622</v>
      </c>
      <c r="I63" s="296"/>
      <c r="J63" s="296"/>
      <c r="K63" s="296">
        <f>'将来負担比率（分子）の構造'!L$44</f>
        <v>15700</v>
      </c>
      <c r="L63" s="296"/>
      <c r="M63" s="296"/>
      <c r="N63" s="296">
        <f>'将来負担比率（分子）の構造'!M$44</f>
        <v>14900</v>
      </c>
      <c r="O63" s="296"/>
      <c r="P63" s="296"/>
    </row>
    <row r="64" spans="1:16" x14ac:dyDescent="0.15">
      <c r="A64" s="296" t="s">
        <v>79</v>
      </c>
      <c r="B64" s="296" t="str">
        <f>'将来負担比率（分子）の構造'!I$43</f>
        <v>-</v>
      </c>
      <c r="C64" s="296"/>
      <c r="D64" s="296"/>
      <c r="E64" s="296" t="str">
        <f>'将来負担比率（分子）の構造'!J$43</f>
        <v>-</v>
      </c>
      <c r="F64" s="296"/>
      <c r="G64" s="296"/>
      <c r="H64" s="296" t="str">
        <f>'将来負担比率（分子）の構造'!K$43</f>
        <v>-</v>
      </c>
      <c r="I64" s="296"/>
      <c r="J64" s="296"/>
      <c r="K64" s="296" t="str">
        <f>'将来負担比率（分子）の構造'!L$43</f>
        <v>-</v>
      </c>
      <c r="L64" s="296"/>
      <c r="M64" s="296"/>
      <c r="N64" s="296" t="str">
        <f>'将来負担比率（分子）の構造'!M$43</f>
        <v>-</v>
      </c>
      <c r="O64" s="296"/>
      <c r="P64" s="296"/>
    </row>
    <row r="65" spans="1:16" x14ac:dyDescent="0.15">
      <c r="A65" s="296" t="s">
        <v>76</v>
      </c>
      <c r="B65" s="296">
        <f>'将来負担比率（分子）の構造'!I$42</f>
        <v>2</v>
      </c>
      <c r="C65" s="296"/>
      <c r="D65" s="296"/>
      <c r="E65" s="296">
        <f>'将来負担比率（分子）の構造'!J$42</f>
        <v>0</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15">
      <c r="A66" s="296" t="s">
        <v>71</v>
      </c>
      <c r="B66" s="296">
        <f>'将来負担比率（分子）の構造'!I$41</f>
        <v>45867</v>
      </c>
      <c r="C66" s="296"/>
      <c r="D66" s="296"/>
      <c r="E66" s="296">
        <f>'将来負担比率（分子）の構造'!J$41</f>
        <v>47211</v>
      </c>
      <c r="F66" s="296"/>
      <c r="G66" s="296"/>
      <c r="H66" s="296">
        <f>'将来負担比率（分子）の構造'!K$41</f>
        <v>49928</v>
      </c>
      <c r="I66" s="296"/>
      <c r="J66" s="296"/>
      <c r="K66" s="296">
        <f>'将来負担比率（分子）の構造'!L$41</f>
        <v>49996</v>
      </c>
      <c r="L66" s="296"/>
      <c r="M66" s="296"/>
      <c r="N66" s="296">
        <f>'将来負担比率（分子）の構造'!M$41</f>
        <v>49298</v>
      </c>
      <c r="O66" s="296"/>
      <c r="P66" s="296"/>
    </row>
    <row r="67" spans="1:16" x14ac:dyDescent="0.15">
      <c r="A67" s="296" t="s">
        <v>106</v>
      </c>
      <c r="B67" s="296" t="e">
        <f>NA()</f>
        <v>#N/A</v>
      </c>
      <c r="C67" s="296">
        <f>IF(ISNUMBER('将来負担比率（分子）の構造'!I$53),IF('将来負担比率（分子）の構造'!I$53&lt;0,0,'将来負担比率（分子）の構造'!I$53),NA())</f>
        <v>8134</v>
      </c>
      <c r="D67" s="296" t="e">
        <f>NA()</f>
        <v>#N/A</v>
      </c>
      <c r="E67" s="296" t="e">
        <f>NA()</f>
        <v>#N/A</v>
      </c>
      <c r="F67" s="296">
        <f>IF(ISNUMBER('将来負担比率（分子）の構造'!J$53),IF('将来負担比率（分子）の構造'!J$53&lt;0,0,'将来負担比率（分子）の構造'!J$53),NA())</f>
        <v>5997</v>
      </c>
      <c r="G67" s="296" t="e">
        <f>NA()</f>
        <v>#N/A</v>
      </c>
      <c r="H67" s="296" t="e">
        <f>NA()</f>
        <v>#N/A</v>
      </c>
      <c r="I67" s="296">
        <f>IF(ISNUMBER('将来負担比率（分子）の構造'!K$53),IF('将来負担比率（分子）の構造'!K$53&lt;0,0,'将来負担比率（分子）の構造'!K$53),NA())</f>
        <v>6999</v>
      </c>
      <c r="J67" s="296" t="e">
        <f>NA()</f>
        <v>#N/A</v>
      </c>
      <c r="K67" s="296" t="e">
        <f>NA()</f>
        <v>#N/A</v>
      </c>
      <c r="L67" s="296">
        <f>IF(ISNUMBER('将来負担比率（分子）の構造'!L$53),IF('将来負担比率（分子）の構造'!L$53&lt;0,0,'将来負担比率（分子）の構造'!L$53),NA())</f>
        <v>5946</v>
      </c>
      <c r="M67" s="296" t="e">
        <f>NA()</f>
        <v>#N/A</v>
      </c>
      <c r="N67" s="296" t="e">
        <f>NA()</f>
        <v>#N/A</v>
      </c>
      <c r="O67" s="296">
        <f>IF(ISNUMBER('将来負担比率（分子）の構造'!M$53),IF('将来負担比率（分子）の構造'!M$53&lt;0,0,'将来負担比率（分子）の構造'!M$53),NA())</f>
        <v>2695</v>
      </c>
      <c r="P67" s="296" t="e">
        <f>NA()</f>
        <v>#N/A</v>
      </c>
    </row>
    <row r="70" spans="1:16" x14ac:dyDescent="0.15">
      <c r="A70" s="299" t="s">
        <v>132</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133</v>
      </c>
      <c r="B72" s="300">
        <f>基金残高に係る経年分析!F55</f>
        <v>1670</v>
      </c>
      <c r="C72" s="300">
        <f>基金残高に係る経年分析!G55</f>
        <v>1359</v>
      </c>
      <c r="D72" s="300">
        <f>基金残高に係る経年分析!H55</f>
        <v>2127</v>
      </c>
    </row>
    <row r="73" spans="1:16" x14ac:dyDescent="0.15">
      <c r="A73" s="298" t="s">
        <v>134</v>
      </c>
      <c r="B73" s="300">
        <f>基金残高に係る経年分析!F56</f>
        <v>967</v>
      </c>
      <c r="C73" s="300">
        <f>基金残高に係る経年分析!G56</f>
        <v>688</v>
      </c>
      <c r="D73" s="300">
        <f>基金残高に係る経年分析!H56</f>
        <v>1590</v>
      </c>
    </row>
    <row r="74" spans="1:16" x14ac:dyDescent="0.15">
      <c r="A74" s="298" t="s">
        <v>137</v>
      </c>
      <c r="B74" s="300">
        <f>基金残高に係る経年分析!F57</f>
        <v>1159</v>
      </c>
      <c r="C74" s="300">
        <f>基金残高に係る経年分析!G57</f>
        <v>1748</v>
      </c>
      <c r="D74" s="300">
        <f>基金残高に係る経年分析!H57</f>
        <v>2288</v>
      </c>
    </row>
  </sheetData>
  <sheetProtection algorithmName="SHA-512" hashValue="lhi/V5KTAANTJZ4drL9nebUpWtzoKAGoAkZOrqELVWODRy8LjoJXeBxG6J2zt1KpYnBBPgCnU1O1QzLuB5ZyxQ==" saltValue="hFw7kVscG9LWJNakIurho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3"/>
      <c r="DE4" s="343"/>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3"/>
      <c r="DE5" s="343"/>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3"/>
      <c r="DE6" s="343"/>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3"/>
      <c r="DE7" s="343"/>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3"/>
      <c r="DE8" s="343"/>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3"/>
      <c r="DE9" s="343"/>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3"/>
      <c r="DE10" s="343"/>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3"/>
      <c r="DE11" s="343"/>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3"/>
      <c r="DE12" s="343"/>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3"/>
      <c r="DE13" s="343"/>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3"/>
      <c r="DE14" s="343"/>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3"/>
      <c r="DE15" s="343"/>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3"/>
      <c r="DE16" s="343"/>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3"/>
      <c r="DE17" s="343"/>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3"/>
      <c r="DE18" s="343"/>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40" t="s">
        <v>556</v>
      </c>
      <c r="AO42" s="341"/>
      <c r="AP42" s="342"/>
      <c r="AQ42" s="342"/>
      <c r="AR42" s="342"/>
      <c r="AS42" s="341"/>
      <c r="AT42" s="341"/>
      <c r="AU42" s="341"/>
      <c r="AV42" s="341"/>
      <c r="AW42" s="341"/>
      <c r="AX42" s="341"/>
      <c r="AY42" s="340"/>
      <c r="AZ42" s="341"/>
      <c r="BA42" s="342"/>
      <c r="BB42" s="342"/>
      <c r="BC42" s="342"/>
      <c r="BD42" s="341"/>
      <c r="BE42" s="341"/>
      <c r="BF42" s="341"/>
      <c r="BG42" s="341"/>
      <c r="BH42" s="341"/>
      <c r="BI42" s="341"/>
      <c r="BJ42" s="341"/>
      <c r="BK42" s="340"/>
      <c r="BL42" s="341"/>
      <c r="BM42" s="342"/>
      <c r="BN42" s="342"/>
      <c r="BO42" s="342"/>
      <c r="BP42" s="341"/>
      <c r="BQ42" s="341"/>
      <c r="BR42" s="341"/>
      <c r="BS42" s="341"/>
      <c r="BT42" s="341"/>
      <c r="BU42" s="341"/>
      <c r="BV42" s="341"/>
      <c r="BW42" s="340"/>
      <c r="BX42" s="341"/>
      <c r="BY42" s="342"/>
      <c r="BZ42" s="342"/>
      <c r="CA42" s="342"/>
      <c r="CB42" s="341"/>
      <c r="CC42" s="341"/>
      <c r="CD42" s="341"/>
      <c r="CE42" s="341"/>
      <c r="CF42" s="341"/>
      <c r="CG42" s="341"/>
      <c r="CH42" s="341"/>
      <c r="CI42" s="340"/>
      <c r="CJ42" s="341"/>
      <c r="CK42" s="342"/>
      <c r="CL42" s="342"/>
      <c r="CM42" s="342"/>
      <c r="CN42" s="341"/>
      <c r="CO42" s="341"/>
      <c r="CP42" s="341"/>
      <c r="CQ42" s="341"/>
      <c r="CR42" s="341"/>
      <c r="CS42" s="341"/>
      <c r="CT42" s="341"/>
      <c r="CU42" s="340"/>
      <c r="CV42" s="341"/>
      <c r="CW42" s="342"/>
      <c r="CX42" s="342"/>
      <c r="CY42" s="342"/>
      <c r="CZ42" s="341"/>
      <c r="DA42" s="341"/>
      <c r="DB42" s="341"/>
      <c r="DC42" s="341"/>
    </row>
    <row r="43" spans="2:109" ht="13.5" customHeight="1" x14ac:dyDescent="0.15">
      <c r="B43" s="84"/>
      <c r="AN43" s="1118" t="s">
        <v>557</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84"/>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84"/>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84"/>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84"/>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169</v>
      </c>
    </row>
    <row r="50" spans="1:109" x14ac:dyDescent="0.15">
      <c r="B50" s="84"/>
      <c r="G50" s="1115"/>
      <c r="H50" s="1115"/>
      <c r="I50" s="1115"/>
      <c r="J50" s="1115"/>
      <c r="K50" s="332"/>
      <c r="L50" s="332"/>
      <c r="M50" s="336"/>
      <c r="N50" s="336"/>
      <c r="AN50" s="111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7"/>
      <c r="BP50" s="1117" t="s">
        <v>406</v>
      </c>
      <c r="BQ50" s="1117"/>
      <c r="BR50" s="1117"/>
      <c r="BS50" s="1117"/>
      <c r="BT50" s="1117"/>
      <c r="BU50" s="1117"/>
      <c r="BV50" s="1117"/>
      <c r="BW50" s="1117"/>
      <c r="BX50" s="1117" t="s">
        <v>354</v>
      </c>
      <c r="BY50" s="1117"/>
      <c r="BZ50" s="1117"/>
      <c r="CA50" s="1117"/>
      <c r="CB50" s="1117"/>
      <c r="CC50" s="1117"/>
      <c r="CD50" s="1117"/>
      <c r="CE50" s="1117"/>
      <c r="CF50" s="1117" t="s">
        <v>4</v>
      </c>
      <c r="CG50" s="1117"/>
      <c r="CH50" s="1117"/>
      <c r="CI50" s="1117"/>
      <c r="CJ50" s="1117"/>
      <c r="CK50" s="1117"/>
      <c r="CL50" s="1117"/>
      <c r="CM50" s="1117"/>
      <c r="CN50" s="1117" t="s">
        <v>491</v>
      </c>
      <c r="CO50" s="1117"/>
      <c r="CP50" s="1117"/>
      <c r="CQ50" s="1117"/>
      <c r="CR50" s="1117"/>
      <c r="CS50" s="1117"/>
      <c r="CT50" s="1117"/>
      <c r="CU50" s="1117"/>
      <c r="CV50" s="1117" t="s">
        <v>443</v>
      </c>
      <c r="CW50" s="1117"/>
      <c r="CX50" s="1117"/>
      <c r="CY50" s="1117"/>
      <c r="CZ50" s="1117"/>
      <c r="DA50" s="1117"/>
      <c r="DB50" s="1117"/>
      <c r="DC50" s="1117"/>
    </row>
    <row r="51" spans="1:109" ht="13.5" customHeight="1" x14ac:dyDescent="0.15">
      <c r="B51" s="84"/>
      <c r="G51" s="1127"/>
      <c r="H51" s="1127"/>
      <c r="I51" s="1128"/>
      <c r="J51" s="1128"/>
      <c r="K51" s="1129"/>
      <c r="L51" s="1129"/>
      <c r="M51" s="1129"/>
      <c r="N51" s="1129"/>
      <c r="AM51" s="328"/>
      <c r="AN51" s="1130" t="s">
        <v>558</v>
      </c>
      <c r="AO51" s="1130"/>
      <c r="AP51" s="1130"/>
      <c r="AQ51" s="1130"/>
      <c r="AR51" s="1130"/>
      <c r="AS51" s="1130"/>
      <c r="AT51" s="1130"/>
      <c r="AU51" s="1130"/>
      <c r="AV51" s="1130"/>
      <c r="AW51" s="1130"/>
      <c r="AX51" s="1130"/>
      <c r="AY51" s="1130"/>
      <c r="AZ51" s="1130"/>
      <c r="BA51" s="1130"/>
      <c r="BB51" s="1130" t="s">
        <v>559</v>
      </c>
      <c r="BC51" s="1130"/>
      <c r="BD51" s="1130"/>
      <c r="BE51" s="1130"/>
      <c r="BF51" s="1130"/>
      <c r="BG51" s="1130"/>
      <c r="BH51" s="1130"/>
      <c r="BI51" s="1130"/>
      <c r="BJ51" s="1130"/>
      <c r="BK51" s="1130"/>
      <c r="BL51" s="1130"/>
      <c r="BM51" s="1130"/>
      <c r="BN51" s="1130"/>
      <c r="BO51" s="1130"/>
      <c r="BP51" s="1131">
        <v>43.3</v>
      </c>
      <c r="BQ51" s="1131"/>
      <c r="BR51" s="1131"/>
      <c r="BS51" s="1131"/>
      <c r="BT51" s="1131"/>
      <c r="BU51" s="1131"/>
      <c r="BV51" s="1131"/>
      <c r="BW51" s="1131"/>
      <c r="BX51" s="1131">
        <v>31.4</v>
      </c>
      <c r="BY51" s="1131"/>
      <c r="BZ51" s="1131"/>
      <c r="CA51" s="1131"/>
      <c r="CB51" s="1131"/>
      <c r="CC51" s="1131"/>
      <c r="CD51" s="1131"/>
      <c r="CE51" s="1131"/>
      <c r="CF51" s="1131">
        <v>36.6</v>
      </c>
      <c r="CG51" s="1131"/>
      <c r="CH51" s="1131"/>
      <c r="CI51" s="1131"/>
      <c r="CJ51" s="1131"/>
      <c r="CK51" s="1131"/>
      <c r="CL51" s="1131"/>
      <c r="CM51" s="1131"/>
      <c r="CN51" s="1131">
        <v>30</v>
      </c>
      <c r="CO51" s="1131"/>
      <c r="CP51" s="1131"/>
      <c r="CQ51" s="1131"/>
      <c r="CR51" s="1131"/>
      <c r="CS51" s="1131"/>
      <c r="CT51" s="1131"/>
      <c r="CU51" s="1131"/>
      <c r="CV51" s="1131">
        <v>12.8</v>
      </c>
      <c r="CW51" s="1131"/>
      <c r="CX51" s="1131"/>
      <c r="CY51" s="1131"/>
      <c r="CZ51" s="1131"/>
      <c r="DA51" s="1131"/>
      <c r="DB51" s="1131"/>
      <c r="DC51" s="1131"/>
    </row>
    <row r="52" spans="1:109" x14ac:dyDescent="0.15">
      <c r="B52" s="84"/>
      <c r="G52" s="1127"/>
      <c r="H52" s="1127"/>
      <c r="I52" s="1128"/>
      <c r="J52" s="1128"/>
      <c r="K52" s="1129"/>
      <c r="L52" s="1129"/>
      <c r="M52" s="1129"/>
      <c r="N52" s="1129"/>
      <c r="AM52" s="32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317"/>
      <c r="B53" s="84"/>
      <c r="G53" s="1127"/>
      <c r="H53" s="1127"/>
      <c r="I53" s="1115"/>
      <c r="J53" s="1115"/>
      <c r="K53" s="1129"/>
      <c r="L53" s="1129"/>
      <c r="M53" s="1129"/>
      <c r="N53" s="1129"/>
      <c r="AM53" s="328"/>
      <c r="AN53" s="1130"/>
      <c r="AO53" s="1130"/>
      <c r="AP53" s="1130"/>
      <c r="AQ53" s="1130"/>
      <c r="AR53" s="1130"/>
      <c r="AS53" s="1130"/>
      <c r="AT53" s="1130"/>
      <c r="AU53" s="1130"/>
      <c r="AV53" s="1130"/>
      <c r="AW53" s="1130"/>
      <c r="AX53" s="1130"/>
      <c r="AY53" s="1130"/>
      <c r="AZ53" s="1130"/>
      <c r="BA53" s="1130"/>
      <c r="BB53" s="1130" t="s">
        <v>560</v>
      </c>
      <c r="BC53" s="1130"/>
      <c r="BD53" s="1130"/>
      <c r="BE53" s="1130"/>
      <c r="BF53" s="1130"/>
      <c r="BG53" s="1130"/>
      <c r="BH53" s="1130"/>
      <c r="BI53" s="1130"/>
      <c r="BJ53" s="1130"/>
      <c r="BK53" s="1130"/>
      <c r="BL53" s="1130"/>
      <c r="BM53" s="1130"/>
      <c r="BN53" s="1130"/>
      <c r="BO53" s="1130"/>
      <c r="BP53" s="1131">
        <v>61.4</v>
      </c>
      <c r="BQ53" s="1131"/>
      <c r="BR53" s="1131"/>
      <c r="BS53" s="1131"/>
      <c r="BT53" s="1131"/>
      <c r="BU53" s="1131"/>
      <c r="BV53" s="1131"/>
      <c r="BW53" s="1131"/>
      <c r="BX53" s="1131">
        <v>62</v>
      </c>
      <c r="BY53" s="1131"/>
      <c r="BZ53" s="1131"/>
      <c r="CA53" s="1131"/>
      <c r="CB53" s="1131"/>
      <c r="CC53" s="1131"/>
      <c r="CD53" s="1131"/>
      <c r="CE53" s="1131"/>
      <c r="CF53" s="1131">
        <v>63</v>
      </c>
      <c r="CG53" s="1131"/>
      <c r="CH53" s="1131"/>
      <c r="CI53" s="1131"/>
      <c r="CJ53" s="1131"/>
      <c r="CK53" s="1131"/>
      <c r="CL53" s="1131"/>
      <c r="CM53" s="1131"/>
      <c r="CN53" s="1131">
        <v>64</v>
      </c>
      <c r="CO53" s="1131"/>
      <c r="CP53" s="1131"/>
      <c r="CQ53" s="1131"/>
      <c r="CR53" s="1131"/>
      <c r="CS53" s="1131"/>
      <c r="CT53" s="1131"/>
      <c r="CU53" s="1131"/>
      <c r="CV53" s="1131">
        <v>65.3</v>
      </c>
      <c r="CW53" s="1131"/>
      <c r="CX53" s="1131"/>
      <c r="CY53" s="1131"/>
      <c r="CZ53" s="1131"/>
      <c r="DA53" s="1131"/>
      <c r="DB53" s="1131"/>
      <c r="DC53" s="1131"/>
    </row>
    <row r="54" spans="1:109" x14ac:dyDescent="0.15">
      <c r="A54" s="317"/>
      <c r="B54" s="84"/>
      <c r="G54" s="1127"/>
      <c r="H54" s="1127"/>
      <c r="I54" s="1115"/>
      <c r="J54" s="1115"/>
      <c r="K54" s="1129"/>
      <c r="L54" s="1129"/>
      <c r="M54" s="1129"/>
      <c r="N54" s="1129"/>
      <c r="AM54" s="32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317"/>
      <c r="B55" s="84"/>
      <c r="G55" s="1115"/>
      <c r="H55" s="1115"/>
      <c r="I55" s="1115"/>
      <c r="J55" s="1115"/>
      <c r="K55" s="1129"/>
      <c r="L55" s="1129"/>
      <c r="M55" s="1129"/>
      <c r="N55" s="1129"/>
      <c r="AN55" s="1117" t="s">
        <v>67</v>
      </c>
      <c r="AO55" s="1117"/>
      <c r="AP55" s="1117"/>
      <c r="AQ55" s="1117"/>
      <c r="AR55" s="1117"/>
      <c r="AS55" s="1117"/>
      <c r="AT55" s="1117"/>
      <c r="AU55" s="1117"/>
      <c r="AV55" s="1117"/>
      <c r="AW55" s="1117"/>
      <c r="AX55" s="1117"/>
      <c r="AY55" s="1117"/>
      <c r="AZ55" s="1117"/>
      <c r="BA55" s="1117"/>
      <c r="BB55" s="1130" t="s">
        <v>559</v>
      </c>
      <c r="BC55" s="1130"/>
      <c r="BD55" s="1130"/>
      <c r="BE55" s="1130"/>
      <c r="BF55" s="1130"/>
      <c r="BG55" s="1130"/>
      <c r="BH55" s="1130"/>
      <c r="BI55" s="1130"/>
      <c r="BJ55" s="1130"/>
      <c r="BK55" s="1130"/>
      <c r="BL55" s="1130"/>
      <c r="BM55" s="1130"/>
      <c r="BN55" s="1130"/>
      <c r="BO55" s="1130"/>
      <c r="BP55" s="1131">
        <v>12.2</v>
      </c>
      <c r="BQ55" s="1131"/>
      <c r="BR55" s="1131"/>
      <c r="BS55" s="1131"/>
      <c r="BT55" s="1131"/>
      <c r="BU55" s="1131"/>
      <c r="BV55" s="1131"/>
      <c r="BW55" s="1131"/>
      <c r="BX55" s="1131">
        <v>5</v>
      </c>
      <c r="BY55" s="1131"/>
      <c r="BZ55" s="1131"/>
      <c r="CA55" s="1131"/>
      <c r="CB55" s="1131"/>
      <c r="CC55" s="1131"/>
      <c r="CD55" s="1131"/>
      <c r="CE55" s="1131"/>
      <c r="CF55" s="1131">
        <v>5.4</v>
      </c>
      <c r="CG55" s="1131"/>
      <c r="CH55" s="1131"/>
      <c r="CI55" s="1131"/>
      <c r="CJ55" s="1131"/>
      <c r="CK55" s="1131"/>
      <c r="CL55" s="1131"/>
      <c r="CM55" s="1131"/>
      <c r="CN55" s="1131">
        <v>3.9</v>
      </c>
      <c r="CO55" s="1131"/>
      <c r="CP55" s="1131"/>
      <c r="CQ55" s="1131"/>
      <c r="CR55" s="1131"/>
      <c r="CS55" s="1131"/>
      <c r="CT55" s="1131"/>
      <c r="CU55" s="1131"/>
      <c r="CV55" s="1131">
        <v>0</v>
      </c>
      <c r="CW55" s="1131"/>
      <c r="CX55" s="1131"/>
      <c r="CY55" s="1131"/>
      <c r="CZ55" s="1131"/>
      <c r="DA55" s="1131"/>
      <c r="DB55" s="1131"/>
      <c r="DC55" s="1131"/>
    </row>
    <row r="56" spans="1:109" x14ac:dyDescent="0.15">
      <c r="A56" s="317"/>
      <c r="B56" s="84"/>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17" customFormat="1" x14ac:dyDescent="0.15">
      <c r="B57" s="323"/>
      <c r="G57" s="1115"/>
      <c r="H57" s="1115"/>
      <c r="I57" s="1132"/>
      <c r="J57" s="1132"/>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560</v>
      </c>
      <c r="BC57" s="1130"/>
      <c r="BD57" s="1130"/>
      <c r="BE57" s="1130"/>
      <c r="BF57" s="1130"/>
      <c r="BG57" s="1130"/>
      <c r="BH57" s="1130"/>
      <c r="BI57" s="1130"/>
      <c r="BJ57" s="1130"/>
      <c r="BK57" s="1130"/>
      <c r="BL57" s="1130"/>
      <c r="BM57" s="1130"/>
      <c r="BN57" s="1130"/>
      <c r="BO57" s="1130"/>
      <c r="BP57" s="1131">
        <v>61.2</v>
      </c>
      <c r="BQ57" s="1131"/>
      <c r="BR57" s="1131"/>
      <c r="BS57" s="1131"/>
      <c r="BT57" s="1131"/>
      <c r="BU57" s="1131"/>
      <c r="BV57" s="1131"/>
      <c r="BW57" s="1131"/>
      <c r="BX57" s="1131">
        <v>61.6</v>
      </c>
      <c r="BY57" s="1131"/>
      <c r="BZ57" s="1131"/>
      <c r="CA57" s="1131"/>
      <c r="CB57" s="1131"/>
      <c r="CC57" s="1131"/>
      <c r="CD57" s="1131"/>
      <c r="CE57" s="1131"/>
      <c r="CF57" s="1131">
        <v>62.5</v>
      </c>
      <c r="CG57" s="1131"/>
      <c r="CH57" s="1131"/>
      <c r="CI57" s="1131"/>
      <c r="CJ57" s="1131"/>
      <c r="CK57" s="1131"/>
      <c r="CL57" s="1131"/>
      <c r="CM57" s="1131"/>
      <c r="CN57" s="1131">
        <v>63.1</v>
      </c>
      <c r="CO57" s="1131"/>
      <c r="CP57" s="1131"/>
      <c r="CQ57" s="1131"/>
      <c r="CR57" s="1131"/>
      <c r="CS57" s="1131"/>
      <c r="CT57" s="1131"/>
      <c r="CU57" s="1131"/>
      <c r="CV57" s="1131">
        <v>63</v>
      </c>
      <c r="CW57" s="1131"/>
      <c r="CX57" s="1131"/>
      <c r="CY57" s="1131"/>
      <c r="CZ57" s="1131"/>
      <c r="DA57" s="1131"/>
      <c r="DB57" s="1131"/>
      <c r="DC57" s="1131"/>
      <c r="DD57" s="344"/>
      <c r="DE57" s="323"/>
    </row>
    <row r="58" spans="1:109" s="317" customFormat="1" x14ac:dyDescent="0.15">
      <c r="A58" s="50"/>
      <c r="B58" s="323"/>
      <c r="G58" s="1115"/>
      <c r="H58" s="1115"/>
      <c r="I58" s="1132"/>
      <c r="J58" s="1132"/>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4"/>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4"/>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4"/>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5"/>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324</v>
      </c>
    </row>
    <row r="64" spans="1:109" x14ac:dyDescent="0.15">
      <c r="B64" s="84"/>
      <c r="G64" s="326"/>
      <c r="N64" s="339"/>
      <c r="AM64" s="326"/>
      <c r="AN64" s="326" t="s">
        <v>556</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33" t="s">
        <v>343</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84"/>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84"/>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84"/>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84"/>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169</v>
      </c>
    </row>
    <row r="72" spans="2:107" x14ac:dyDescent="0.15">
      <c r="B72" s="84"/>
      <c r="G72" s="1115"/>
      <c r="H72" s="1115"/>
      <c r="I72" s="1115"/>
      <c r="J72" s="1115"/>
      <c r="K72" s="332"/>
      <c r="L72" s="332"/>
      <c r="M72" s="336"/>
      <c r="N72" s="336"/>
      <c r="AN72" s="111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7"/>
      <c r="BP72" s="1117" t="s">
        <v>406</v>
      </c>
      <c r="BQ72" s="1117"/>
      <c r="BR72" s="1117"/>
      <c r="BS72" s="1117"/>
      <c r="BT72" s="1117"/>
      <c r="BU72" s="1117"/>
      <c r="BV72" s="1117"/>
      <c r="BW72" s="1117"/>
      <c r="BX72" s="1117" t="s">
        <v>354</v>
      </c>
      <c r="BY72" s="1117"/>
      <c r="BZ72" s="1117"/>
      <c r="CA72" s="1117"/>
      <c r="CB72" s="1117"/>
      <c r="CC72" s="1117"/>
      <c r="CD72" s="1117"/>
      <c r="CE72" s="1117"/>
      <c r="CF72" s="1117" t="s">
        <v>4</v>
      </c>
      <c r="CG72" s="1117"/>
      <c r="CH72" s="1117"/>
      <c r="CI72" s="1117"/>
      <c r="CJ72" s="1117"/>
      <c r="CK72" s="1117"/>
      <c r="CL72" s="1117"/>
      <c r="CM72" s="1117"/>
      <c r="CN72" s="1117" t="s">
        <v>491</v>
      </c>
      <c r="CO72" s="1117"/>
      <c r="CP72" s="1117"/>
      <c r="CQ72" s="1117"/>
      <c r="CR72" s="1117"/>
      <c r="CS72" s="1117"/>
      <c r="CT72" s="1117"/>
      <c r="CU72" s="1117"/>
      <c r="CV72" s="1117" t="s">
        <v>443</v>
      </c>
      <c r="CW72" s="1117"/>
      <c r="CX72" s="1117"/>
      <c r="CY72" s="1117"/>
      <c r="CZ72" s="1117"/>
      <c r="DA72" s="1117"/>
      <c r="DB72" s="1117"/>
      <c r="DC72" s="1117"/>
    </row>
    <row r="73" spans="2:107" x14ac:dyDescent="0.15">
      <c r="B73" s="84"/>
      <c r="G73" s="1127"/>
      <c r="H73" s="1127"/>
      <c r="I73" s="1127"/>
      <c r="J73" s="1127"/>
      <c r="K73" s="1142"/>
      <c r="L73" s="1142"/>
      <c r="M73" s="1142"/>
      <c r="N73" s="1142"/>
      <c r="AM73" s="328"/>
      <c r="AN73" s="1130" t="s">
        <v>558</v>
      </c>
      <c r="AO73" s="1130"/>
      <c r="AP73" s="1130"/>
      <c r="AQ73" s="1130"/>
      <c r="AR73" s="1130"/>
      <c r="AS73" s="1130"/>
      <c r="AT73" s="1130"/>
      <c r="AU73" s="1130"/>
      <c r="AV73" s="1130"/>
      <c r="AW73" s="1130"/>
      <c r="AX73" s="1130"/>
      <c r="AY73" s="1130"/>
      <c r="AZ73" s="1130"/>
      <c r="BA73" s="1130"/>
      <c r="BB73" s="1130" t="s">
        <v>559</v>
      </c>
      <c r="BC73" s="1130"/>
      <c r="BD73" s="1130"/>
      <c r="BE73" s="1130"/>
      <c r="BF73" s="1130"/>
      <c r="BG73" s="1130"/>
      <c r="BH73" s="1130"/>
      <c r="BI73" s="1130"/>
      <c r="BJ73" s="1130"/>
      <c r="BK73" s="1130"/>
      <c r="BL73" s="1130"/>
      <c r="BM73" s="1130"/>
      <c r="BN73" s="1130"/>
      <c r="BO73" s="1130"/>
      <c r="BP73" s="1131">
        <v>43.3</v>
      </c>
      <c r="BQ73" s="1131"/>
      <c r="BR73" s="1131"/>
      <c r="BS73" s="1131"/>
      <c r="BT73" s="1131"/>
      <c r="BU73" s="1131"/>
      <c r="BV73" s="1131"/>
      <c r="BW73" s="1131"/>
      <c r="BX73" s="1131">
        <v>31.4</v>
      </c>
      <c r="BY73" s="1131"/>
      <c r="BZ73" s="1131"/>
      <c r="CA73" s="1131"/>
      <c r="CB73" s="1131"/>
      <c r="CC73" s="1131"/>
      <c r="CD73" s="1131"/>
      <c r="CE73" s="1131"/>
      <c r="CF73" s="1131">
        <v>36.6</v>
      </c>
      <c r="CG73" s="1131"/>
      <c r="CH73" s="1131"/>
      <c r="CI73" s="1131"/>
      <c r="CJ73" s="1131"/>
      <c r="CK73" s="1131"/>
      <c r="CL73" s="1131"/>
      <c r="CM73" s="1131"/>
      <c r="CN73" s="1131">
        <v>30</v>
      </c>
      <c r="CO73" s="1131"/>
      <c r="CP73" s="1131"/>
      <c r="CQ73" s="1131"/>
      <c r="CR73" s="1131"/>
      <c r="CS73" s="1131"/>
      <c r="CT73" s="1131"/>
      <c r="CU73" s="1131"/>
      <c r="CV73" s="1131">
        <v>12.8</v>
      </c>
      <c r="CW73" s="1131"/>
      <c r="CX73" s="1131"/>
      <c r="CY73" s="1131"/>
      <c r="CZ73" s="1131"/>
      <c r="DA73" s="1131"/>
      <c r="DB73" s="1131"/>
      <c r="DC73" s="1131"/>
    </row>
    <row r="74" spans="2:107" x14ac:dyDescent="0.15">
      <c r="B74" s="84"/>
      <c r="G74" s="1127"/>
      <c r="H74" s="1127"/>
      <c r="I74" s="1127"/>
      <c r="J74" s="1127"/>
      <c r="K74" s="1142"/>
      <c r="L74" s="1142"/>
      <c r="M74" s="1142"/>
      <c r="N74" s="1142"/>
      <c r="AM74" s="32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84"/>
      <c r="G75" s="1127"/>
      <c r="H75" s="1127"/>
      <c r="I75" s="1115"/>
      <c r="J75" s="1115"/>
      <c r="K75" s="1129"/>
      <c r="L75" s="1129"/>
      <c r="M75" s="1129"/>
      <c r="N75" s="1129"/>
      <c r="AM75" s="328"/>
      <c r="AN75" s="1130"/>
      <c r="AO75" s="1130"/>
      <c r="AP75" s="1130"/>
      <c r="AQ75" s="1130"/>
      <c r="AR75" s="1130"/>
      <c r="AS75" s="1130"/>
      <c r="AT75" s="1130"/>
      <c r="AU75" s="1130"/>
      <c r="AV75" s="1130"/>
      <c r="AW75" s="1130"/>
      <c r="AX75" s="1130"/>
      <c r="AY75" s="1130"/>
      <c r="AZ75" s="1130"/>
      <c r="BA75" s="1130"/>
      <c r="BB75" s="1130" t="s">
        <v>535</v>
      </c>
      <c r="BC75" s="1130"/>
      <c r="BD75" s="1130"/>
      <c r="BE75" s="1130"/>
      <c r="BF75" s="1130"/>
      <c r="BG75" s="1130"/>
      <c r="BH75" s="1130"/>
      <c r="BI75" s="1130"/>
      <c r="BJ75" s="1130"/>
      <c r="BK75" s="1130"/>
      <c r="BL75" s="1130"/>
      <c r="BM75" s="1130"/>
      <c r="BN75" s="1130"/>
      <c r="BO75" s="1130"/>
      <c r="BP75" s="1131">
        <v>7.6</v>
      </c>
      <c r="BQ75" s="1131"/>
      <c r="BR75" s="1131"/>
      <c r="BS75" s="1131"/>
      <c r="BT75" s="1131"/>
      <c r="BU75" s="1131"/>
      <c r="BV75" s="1131"/>
      <c r="BW75" s="1131"/>
      <c r="BX75" s="1131">
        <v>7.5</v>
      </c>
      <c r="BY75" s="1131"/>
      <c r="BZ75" s="1131"/>
      <c r="CA75" s="1131"/>
      <c r="CB75" s="1131"/>
      <c r="CC75" s="1131"/>
      <c r="CD75" s="1131"/>
      <c r="CE75" s="1131"/>
      <c r="CF75" s="1131">
        <v>7.1</v>
      </c>
      <c r="CG75" s="1131"/>
      <c r="CH75" s="1131"/>
      <c r="CI75" s="1131"/>
      <c r="CJ75" s="1131"/>
      <c r="CK75" s="1131"/>
      <c r="CL75" s="1131"/>
      <c r="CM75" s="1131"/>
      <c r="CN75" s="1131">
        <v>6.5</v>
      </c>
      <c r="CO75" s="1131"/>
      <c r="CP75" s="1131"/>
      <c r="CQ75" s="1131"/>
      <c r="CR75" s="1131"/>
      <c r="CS75" s="1131"/>
      <c r="CT75" s="1131"/>
      <c r="CU75" s="1131"/>
      <c r="CV75" s="1131">
        <v>6.3</v>
      </c>
      <c r="CW75" s="1131"/>
      <c r="CX75" s="1131"/>
      <c r="CY75" s="1131"/>
      <c r="CZ75" s="1131"/>
      <c r="DA75" s="1131"/>
      <c r="DB75" s="1131"/>
      <c r="DC75" s="1131"/>
    </row>
    <row r="76" spans="2:107" x14ac:dyDescent="0.15">
      <c r="B76" s="84"/>
      <c r="G76" s="1127"/>
      <c r="H76" s="1127"/>
      <c r="I76" s="1115"/>
      <c r="J76" s="1115"/>
      <c r="K76" s="1129"/>
      <c r="L76" s="1129"/>
      <c r="M76" s="1129"/>
      <c r="N76" s="1129"/>
      <c r="AM76" s="32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84"/>
      <c r="G77" s="1115"/>
      <c r="H77" s="1115"/>
      <c r="I77" s="1115"/>
      <c r="J77" s="1115"/>
      <c r="K77" s="1142"/>
      <c r="L77" s="1142"/>
      <c r="M77" s="1142"/>
      <c r="N77" s="1142"/>
      <c r="AN77" s="1117" t="s">
        <v>67</v>
      </c>
      <c r="AO77" s="1117"/>
      <c r="AP77" s="1117"/>
      <c r="AQ77" s="1117"/>
      <c r="AR77" s="1117"/>
      <c r="AS77" s="1117"/>
      <c r="AT77" s="1117"/>
      <c r="AU77" s="1117"/>
      <c r="AV77" s="1117"/>
      <c r="AW77" s="1117"/>
      <c r="AX77" s="1117"/>
      <c r="AY77" s="1117"/>
      <c r="AZ77" s="1117"/>
      <c r="BA77" s="1117"/>
      <c r="BB77" s="1130" t="s">
        <v>559</v>
      </c>
      <c r="BC77" s="1130"/>
      <c r="BD77" s="1130"/>
      <c r="BE77" s="1130"/>
      <c r="BF77" s="1130"/>
      <c r="BG77" s="1130"/>
      <c r="BH77" s="1130"/>
      <c r="BI77" s="1130"/>
      <c r="BJ77" s="1130"/>
      <c r="BK77" s="1130"/>
      <c r="BL77" s="1130"/>
      <c r="BM77" s="1130"/>
      <c r="BN77" s="1130"/>
      <c r="BO77" s="1130"/>
      <c r="BP77" s="1131">
        <v>12.2</v>
      </c>
      <c r="BQ77" s="1131"/>
      <c r="BR77" s="1131"/>
      <c r="BS77" s="1131"/>
      <c r="BT77" s="1131"/>
      <c r="BU77" s="1131"/>
      <c r="BV77" s="1131"/>
      <c r="BW77" s="1131"/>
      <c r="BX77" s="1131">
        <v>5</v>
      </c>
      <c r="BY77" s="1131"/>
      <c r="BZ77" s="1131"/>
      <c r="CA77" s="1131"/>
      <c r="CB77" s="1131"/>
      <c r="CC77" s="1131"/>
      <c r="CD77" s="1131"/>
      <c r="CE77" s="1131"/>
      <c r="CF77" s="1131">
        <v>5.4</v>
      </c>
      <c r="CG77" s="1131"/>
      <c r="CH77" s="1131"/>
      <c r="CI77" s="1131"/>
      <c r="CJ77" s="1131"/>
      <c r="CK77" s="1131"/>
      <c r="CL77" s="1131"/>
      <c r="CM77" s="1131"/>
      <c r="CN77" s="1131">
        <v>3.9</v>
      </c>
      <c r="CO77" s="1131"/>
      <c r="CP77" s="1131"/>
      <c r="CQ77" s="1131"/>
      <c r="CR77" s="1131"/>
      <c r="CS77" s="1131"/>
      <c r="CT77" s="1131"/>
      <c r="CU77" s="1131"/>
      <c r="CV77" s="1131">
        <v>0</v>
      </c>
      <c r="CW77" s="1131"/>
      <c r="CX77" s="1131"/>
      <c r="CY77" s="1131"/>
      <c r="CZ77" s="1131"/>
      <c r="DA77" s="1131"/>
      <c r="DB77" s="1131"/>
      <c r="DC77" s="1131"/>
    </row>
    <row r="78" spans="2:107" x14ac:dyDescent="0.15">
      <c r="B78" s="84"/>
      <c r="G78" s="1115"/>
      <c r="H78" s="1115"/>
      <c r="I78" s="1115"/>
      <c r="J78" s="1115"/>
      <c r="K78" s="1142"/>
      <c r="L78" s="1142"/>
      <c r="M78" s="1142"/>
      <c r="N78" s="1142"/>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84"/>
      <c r="G79" s="1115"/>
      <c r="H79" s="1115"/>
      <c r="I79" s="1132"/>
      <c r="J79" s="1132"/>
      <c r="K79" s="1143"/>
      <c r="L79" s="1143"/>
      <c r="M79" s="1143"/>
      <c r="N79" s="1143"/>
      <c r="AN79" s="1117"/>
      <c r="AO79" s="1117"/>
      <c r="AP79" s="1117"/>
      <c r="AQ79" s="1117"/>
      <c r="AR79" s="1117"/>
      <c r="AS79" s="1117"/>
      <c r="AT79" s="1117"/>
      <c r="AU79" s="1117"/>
      <c r="AV79" s="1117"/>
      <c r="AW79" s="1117"/>
      <c r="AX79" s="1117"/>
      <c r="AY79" s="1117"/>
      <c r="AZ79" s="1117"/>
      <c r="BA79" s="1117"/>
      <c r="BB79" s="1130" t="s">
        <v>535</v>
      </c>
      <c r="BC79" s="1130"/>
      <c r="BD79" s="1130"/>
      <c r="BE79" s="1130"/>
      <c r="BF79" s="1130"/>
      <c r="BG79" s="1130"/>
      <c r="BH79" s="1130"/>
      <c r="BI79" s="1130"/>
      <c r="BJ79" s="1130"/>
      <c r="BK79" s="1130"/>
      <c r="BL79" s="1130"/>
      <c r="BM79" s="1130"/>
      <c r="BN79" s="1130"/>
      <c r="BO79" s="1130"/>
      <c r="BP79" s="1131">
        <v>4.8</v>
      </c>
      <c r="BQ79" s="1131"/>
      <c r="BR79" s="1131"/>
      <c r="BS79" s="1131"/>
      <c r="BT79" s="1131"/>
      <c r="BU79" s="1131"/>
      <c r="BV79" s="1131"/>
      <c r="BW79" s="1131"/>
      <c r="BX79" s="1131">
        <v>4.5</v>
      </c>
      <c r="BY79" s="1131"/>
      <c r="BZ79" s="1131"/>
      <c r="CA79" s="1131"/>
      <c r="CB79" s="1131"/>
      <c r="CC79" s="1131"/>
      <c r="CD79" s="1131"/>
      <c r="CE79" s="1131"/>
      <c r="CF79" s="1131">
        <v>4.2</v>
      </c>
      <c r="CG79" s="1131"/>
      <c r="CH79" s="1131"/>
      <c r="CI79" s="1131"/>
      <c r="CJ79" s="1131"/>
      <c r="CK79" s="1131"/>
      <c r="CL79" s="1131"/>
      <c r="CM79" s="1131"/>
      <c r="CN79" s="1131">
        <v>4.2</v>
      </c>
      <c r="CO79" s="1131"/>
      <c r="CP79" s="1131"/>
      <c r="CQ79" s="1131"/>
      <c r="CR79" s="1131"/>
      <c r="CS79" s="1131"/>
      <c r="CT79" s="1131"/>
      <c r="CU79" s="1131"/>
      <c r="CV79" s="1131">
        <v>4.5</v>
      </c>
      <c r="CW79" s="1131"/>
      <c r="CX79" s="1131"/>
      <c r="CY79" s="1131"/>
      <c r="CZ79" s="1131"/>
      <c r="DA79" s="1131"/>
      <c r="DB79" s="1131"/>
      <c r="DC79" s="1131"/>
    </row>
    <row r="80" spans="2:107" x14ac:dyDescent="0.15">
      <c r="B80" s="84"/>
      <c r="G80" s="1115"/>
      <c r="H80" s="1115"/>
      <c r="I80" s="1132"/>
      <c r="J80" s="1132"/>
      <c r="K80" s="1143"/>
      <c r="L80" s="1143"/>
      <c r="M80" s="1143"/>
      <c r="N80" s="1143"/>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68TWaCeNDVcbpjoT+Pd7841dXCaMiYlYpiKNzPrvegw4SJVpylS4l9bjxdFefrAmdZ/xXO/41PxNLxQGr0je4w==" saltValue="KGEwBIaBWj53sgPUFQlan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mbKTAkmB6/0G9EdGLHtzbAg6bFMRdICBEmXiKv6yljTs2B0Px6zNmYneX3IoYLZdOpTq+CJ2dhjPSHk6A6nWBA==" saltValue="0Gd7Yp1G/w2bU+7V/FmaPw=="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ZLLeU8i9hzKR4zrhbX4JV3+6FJVOKvT0hwRtlOInnfp25ONjal2K0ip7Aynyz1rDPqeemcok25r+iBk2nd1zig==" saltValue="Iq/eombYCXsTCB7jjztGkg=="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creator>
  </dc:creator>
  <cp:lastModifiedBy> </cp:lastModifiedBy>
  <dcterms:created xsi:type="dcterms:W3CDTF">2023-02-20T04:12:07Z</dcterms:created>
  <dcterms:modified xsi:type="dcterms:W3CDTF">2023-10-16T04:17:15Z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2023-10-04T00:04:13Z</vt:filetime>
  </property>
</Properties>
</file>