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U34" i="10" s="1"/>
  <c r="U35" i="10" s="1"/>
  <c r="U36" i="10" s="1"/>
  <c r="U37" i="10" s="1"/>
  <c r="CO35" i="10"/>
  <c r="AM35" i="10"/>
  <c r="C35" i="10"/>
  <c r="CO34" i="10"/>
  <c r="BW34" i="10"/>
  <c r="BW35" i="10" s="1"/>
  <c r="BW36" i="10" s="1"/>
  <c r="BW37" i="10" s="1"/>
  <c r="BW38" i="10" s="1"/>
  <c r="BW39" i="10" s="1"/>
  <c r="BW40" i="10" s="1"/>
  <c r="BW41" i="10" s="1"/>
  <c r="BW42" i="10" s="1"/>
  <c r="BW43" i="10" s="1"/>
  <c r="C34" i="10"/>
  <c r="AM34"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<sst xmlns="http://schemas.openxmlformats.org/spreadsheetml/2006/main" count="1138" uniqueCount="627">
  <si>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</si>
  <si>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</si>
  <si>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</si>
  <si>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</si>
  <si>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</si>
  <si>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</si>
  <si>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</si>
  <si>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</si>
  <si>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</si>
  <si>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</si>
  <si>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</si>
  <si>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</si>
  <si>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</si>
  <si>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</si>
  <si>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</si>
  <si>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</si>
  <si>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</si>
  <si>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</si>
  <si>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</si>
  <si>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</si>
  <si>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</si>
  <si>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</si>
  <si>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</si>
  <si>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</si>
  <si>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</si>
  <si>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</si>
  <si>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</si>
  <si>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</si>
  <si>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</si>
  <si>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</si>
  <si>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</si>
  <si>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</si>
  <si>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</si>
  <si>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</si>
  <si>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</si>
  <si>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</si>
  <si>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</si>
  <si>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</si>
  <si>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</si>
  <si>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</si>
  <si>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</si>
  <si>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</si>
  <si>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</si>
  <si>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</si>
  <si>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</si>
  <si>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</si>
  <si>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</si>
  <si>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</si>
  <si>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</si>
  <si>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</si>
  <si>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</si>
  <si>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</si>
  <si>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</si>
  <si>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</si>
  <si>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</si>
  <si>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</si>
  <si>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</si>
  <si>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</si>
  <si>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</si>
  <si>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</si>
  <si>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</si>
  <si>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</si>
  <si>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</si>
  <si>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</si>
  <si>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</si>
  <si>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</si>
  <si>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</si>
  <si>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</si>
  <si>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</si>
  <si>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</si>
  <si>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</si>
  <si>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</si>
  <si>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</si>
  <si>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</si>
  <si>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</si>
  <si>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</si>
  <si>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</si>
  <si>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</si>
  <si>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</si>
  <si>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</si>
  <si>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</si>
  <si>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</si>
  <si>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</si>
  <si>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</si>
  <si>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</si>
  <si>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</si>
  <si>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</si>
  <si>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</si>
  <si>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</si>
  <si>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</si>
  <si>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</si>
  <si>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</si>
  <si>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</si>
  <si>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</si>
  <si>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</si>
  <si>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</si>
  <si>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</si>
  <si>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</si>
  <si>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</si>
  <si>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</si>
  <si>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</si>
  <si>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</si>
  <si>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</si>
  <si>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</si>
  <si>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</si>
  <si>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</si>
  <si>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</si>
  <si>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</si>
  <si>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</si>
  <si>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</si>
  <si>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</si>
  <si>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</si>
  <si>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</si>
  <si>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</si>
  <si>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</si>
  <si>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</si>
  <si>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</si>
  <si>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</si>
  <si>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</si>
  <si>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</si>
  <si>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</si>
  <si>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</si>
  <si>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</si>
  <si>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</si>
  <si>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</si>
  <si>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</si>
  <si>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</si>
  <si>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</si>
  <si>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</si>
  <si>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</si>
  <si>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</si>
  <si>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</si>
  <si>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</si>
  <si>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</si>
  <si>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</si>
  <si>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</si>
  <si>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</si>
  <si>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</si>
  <si>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</si>
  <si>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</si>
  <si>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</si>
  <si>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</si>
  <si>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</si>
  <si>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</si>
  <si>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</si>
  <si>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</si>
  <si>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</si>
  <si>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</si>
  <si>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</si>
  <si>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</si>
  <si>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</si>
  <si>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</si>
  <si>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</si>
  <si>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</si>
  <si>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</si>
  <si>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</si>
  <si>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</si>
  <si>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</si>
  <si>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</si>
  <si>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</si>
  <si>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</si>
  <si>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</si>
  <si>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</si>
  <si>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</si>
  <si>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</si>
  <si>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</si>
  <si>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</si>
  <si>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</si>
  <si>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</si>
  <si>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</si>
  <si>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</si>
  <si>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</si>
  <si>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</si>
  <si>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</si>
  <si>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</si>
  <si>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</si>
  <si>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</si>
  <si>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</si>
  <si>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</si>
  <si>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</si>
  <si>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</si>
  <si>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</si>
  <si>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</si>
  <si>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</si>
  <si>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</si>
  <si>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</si>
  <si>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</si>
  <si>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</si>
  <si>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</si>
  <si>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</si>
  <si>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</si>
  <si>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</si>
  <si>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</si>
  <si>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</si>
  <si>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</si>
  <si>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</si>
  <si>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</si>
  <si>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</si>
  <si>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</si>
  <si>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</si>
  <si>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</si>
  <si>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</si>
  <si>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</si>
  <si>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</si>
  <si>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</si>
  <si>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</si>
  <si>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</si>
  <si>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</si>
  <si>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</si>
  <si>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</si>
  <si>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</si>
  <si>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</si>
  <si>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</si>
  <si>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</si>
  <si>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</si>
  <si>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</si>
  <si>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</si>
  <si>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</si>
  <si>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</si>
  <si>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</si>
  <si>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</si>
  <si>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</si>
  <si>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</si>
  <si>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</si>
  <si>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</si>
  <si>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</si>
  <si>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</si>
  <si>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</si>
  <si>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</si>
  <si>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</si>
  <si>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</si>
  <si>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</si>
  <si>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</si>
  <si>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</si>
  <si>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</si>
  <si>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</si>
  <si>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</si>
  <si>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</si>
  <si>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</si>
  <si>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</si>
  <si>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</si>
  <si>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</si>
  <si>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</si>
  <si>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</si>
  <si>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</si>
  <si>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</si>
  <si>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</si>
  <si>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</si>
  <si>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</si>
  <si>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</si>
  <si>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</si>
  <si>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</si>
  <si>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</si>
  <si>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</si>
  <si>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</si>
  <si>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</si>
  <si>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</si>
  <si>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</si>
  <si>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</si>
  <si>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</si>
  <si>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</si>
  <si>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</si>
  <si>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</si>
  <si>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</si>
  <si>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</si>
  <si>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</si>
  <si>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</si>
  <si>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</si>
  <si>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</si>
  <si>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</si>
  <si>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</si>
  <si>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</si>
  <si>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</si>
  <si>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</si>
  <si>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</si>
  <si>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</si>
  <si>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</si>
  <si>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</si>
  <si>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</si>
  <si>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</si>
  <si>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</si>
  <si>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</si>
  <si>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</si>
  <si>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</si>
  <si>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</si>
  <si>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</si>
  <si>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</si>
  <si>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</si>
  <si>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</si>
  <si>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</si>
  <si>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</si>
  <si>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</si>
  <si>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</si>
  <si>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</si>
  <si>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</si>
  <si>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</si>
  <si>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</si>
  <si>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</si>
  <si>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</si>
  <si>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</si>
  <si>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</si>
  <si>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</si>
  <si>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</si>
  <si>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</si>
  <si>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</si>
  <si>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</si>
  <si>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</si>
  <si>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</si>
  <si>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</si>
  <si>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</si>
  <si>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</si>
  <si>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</si>
  <si>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</si>
  <si>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</si>
  <si>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</si>
  <si>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</si>
  <si>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</si>
  <si>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</si>
  <si>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</si>
  <si>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</si>
  <si>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</si>
  <si>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</si>
  <si>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</si>
  <si>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</si>
  <si>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</si>
  <si>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</si>
  <si>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</si>
  <si>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</si>
  <si>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</si>
  <si>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</si>
  <si>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</si>
  <si>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</si>
  <si>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</si>
  <si>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</si>
  <si>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</si>
  <si>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</si>
  <si>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</si>
  <si>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</si>
  <si>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</si>
  <si>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</si>
  <si>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</si>
  <si>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</si>
  <si>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</si>
  <si>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</si>
  <si>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</si>
  <si>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</si>
  <si>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</si>
  <si>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</si>
  <si>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</si>
  <si>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</si>
  <si>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</si>
  <si>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</si>
  <si>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</si>
  <si>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</si>
  <si>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</si>
  <si>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</si>
  <si>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</si>
  <si>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</si>
  <si>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</si>
  <si>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</si>
  <si>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</si>
  <si>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</si>
  <si>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</si>
  <si>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</si>
  <si>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</si>
  <si>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</si>
  <si>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</si>
  <si>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</si>
  <si>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</si>
  <si>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</si>
  <si>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</si>
  <si>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</si>
  <si>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</si>
  <si>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</si>
  <si>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</si>
  <si>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</si>
  <si>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</si>
  <si>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</si>
  <si>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</si>
  <si>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</si>
  <si>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</si>
  <si>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</si>
  <si>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</si>
  <si>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</si>
  <si>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</si>
  <si>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</si>
  <si>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</si>
  <si>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</si>
  <si>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</si>
  <si>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</si>
  <si>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</si>
  <si>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</si>
  <si>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</si>
  <si>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</si>
  <si>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</si>
  <si>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</si>
  <si>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</si>
  <si>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</si>
  <si>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</si>
  <si>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</si>
  <si>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</si>
  <si>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</si>
  <si>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</si>
  <si>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</si>
  <si>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</si>
  <si>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</si>
  <si>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</si>
  <si>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</si>
  <si>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</si>
  <si>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</si>
  <si>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</si>
  <si>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</si>
  <si>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</si>
  <si>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</si>
  <si>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</si>
  <si>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</si>
  <si>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</si>
  <si>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</si>
  <si>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</si>
  <si>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</si>
  <si>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</si>
  <si>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</si>
  <si>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</si>
  <si>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</si>
  <si>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</si>
  <si>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</si>
  <si>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</si>
  <si>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</si>
  <si>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</si>
  <si>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</si>
  <si>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</si>
  <si>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</si>
  <si>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</si>
  <si>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</si>
  <si>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</si>
  <si>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</si>
  <si>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</si>
  <si>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</si>
  <si>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</si>
  <si>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</si>
  <si>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</si>
  <si>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</si>
  <si>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</si>
  <si>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</si>
  <si>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</si>
  <si>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</si>
  <si>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</si>
  <si>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</si>
  <si>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</si>
  <si>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</si>
  <si>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</si>
  <si>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</si>
  <si>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</si>
  <si>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</si>
  <si>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</si>
  <si>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</si>
  <si>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</si>
  <si>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</si>
  <si>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</si>
  <si>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</si>
  <si>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</si>
  <si>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</si>
  <si>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</si>
  <si>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</si>
  <si>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</si>
  <si>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</si>
  <si>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</si>
  <si>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</si>
  <si>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</si>
  <si>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</si>
  <si>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</si>
  <si>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</si>
  <si>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</si>
  <si>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</si>
  <si>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</si>
  <si>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</si>
  <si>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</si>
  <si>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</si>
  <si>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</si>
  <si>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</si>
  <si>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</si>
  <si>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</si>
  <si>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</si>
  <si>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</si>
  <si>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</si>
  <si>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</si>
  <si>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</si>
  <si>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</si>
  <si>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中央土地区画整理事業特別会計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</si>
  <si>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</si>
  <si>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</si>
  <si>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</si>
  <si>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</si>
  <si>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</si>
  <si>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</si>
  <si>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</si>
  <si>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</si>
  <si>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</si>
  <si>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</si>
  <si>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</si>
  <si>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</si>
  <si>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</si>
  <si>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</si>
  <si>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</si>
  <si>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</si>
  <si>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</si>
  <si>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</si>
  <si>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</si>
  <si>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</si>
  <si>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</si>
  <si>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</si>
  <si>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</si>
  <si>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</si>
  <si>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</si>
  <si>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</si>
  <si>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</si>
  <si>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</si>
  <si>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</si>
  <si>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</si>
  <si>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</si>
  <si>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</si>
  <si>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</si>
  <si>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</si>
  <si>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</si>
  <si>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</si>
  <si>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</si>
  <si>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</si>
  <si>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</si>
  <si>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</si>
  <si>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</si>
  <si>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</si>
  <si>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</si>
  <si>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</si>
  <si>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</si>
  <si>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</si>
  <si>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</si>
  <si>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</si>
  <si>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</si>
  <si>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</si>
  <si>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</si>
  <si>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</si>
  <si>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</si>
  <si>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</si>
  <si>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</si>
  <si>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</si>
  <si>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</si>
  <si>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</si>
  <si>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</si>
  <si>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</si>
  <si>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</si>
  <si>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</si>
  <si>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</si>
  <si>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</si>
  <si>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</si>
  <si>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</si>
  <si>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</si>
  <si>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</si>
  <si>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</si>
  <si>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</si>
  <si>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</si>
  <si>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</si>
  <si>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</si>
  <si>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</si>
  <si>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</si>
  <si>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</si>
  <si>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</si>
  <si>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</si>
  <si>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</si>
  <si>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</si>
  <si>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</si>
  <si>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</si>
  <si>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</si>
  <si>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</si>
  <si>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</si>
  <si>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0.90</t>
  </si>
  <si>
    <t>▲ 2.78</t>
  </si>
  <si>
    <t>水道事業会計</t>
  </si>
  <si>
    <t>一般会計</t>
  </si>
  <si>
    <t>介護保険特別会計（保険事業勘定）</t>
  </si>
  <si>
    <t>国民健康保険特別会計</t>
  </si>
  <si>
    <t>下水道事業特別会計</t>
  </si>
  <si>
    <t>中央土地区画整理事業特別会計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</si>
  <si>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</si>
  <si>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</si>
  <si>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</si>
  <si>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</si>
  <si>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</si>
  <si>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</si>
  <si>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</si>
  <si>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</si>
  <si>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</si>
  <si>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</si>
  <si>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</si>
  <si>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　一般会計</t>
    <phoneticPr fontId="2"/>
  </si>
  <si>
    <t>茨城県市町村総合事務組合　県民交通災害共済事業特別会計</t>
    <phoneticPr fontId="2"/>
  </si>
  <si>
    <t>茨城租税債権管理機構</t>
    <phoneticPr fontId="2"/>
  </si>
  <si>
    <t>茨城県後期高齢者医療広域連合　一般会計</t>
    <phoneticPr fontId="2"/>
  </si>
  <si>
    <t>茨城県後期高齢者医療広域連合　後期高齢者医療特別会計</t>
    <phoneticPr fontId="2"/>
  </si>
  <si>
    <t>茨城西南地方広域市町村圏事務組合　一般会計</t>
    <phoneticPr fontId="2"/>
  </si>
  <si>
    <t>茨城西南地方広域市町村圏事務組合　利根老人ホーム事業特別会計</t>
    <phoneticPr fontId="2"/>
  </si>
  <si>
    <t>茨城西南地方広域市町村圏事務組合　特殊湛水防除事業特別会計</t>
    <phoneticPr fontId="2"/>
  </si>
  <si>
    <t>下妻地方広域事務組合　一般会計</t>
    <phoneticPr fontId="2"/>
  </si>
  <si>
    <t>下妻地方広域事務組合　フィットネスパーク・きぬ</t>
    <phoneticPr fontId="2"/>
  </si>
  <si>
    <t>下妻地方広域事務組合　城山公苑</t>
    <phoneticPr fontId="2"/>
  </si>
  <si>
    <t>下妻地方広域事務組合　クリーンポート・きぬ</t>
    <phoneticPr fontId="2"/>
  </si>
  <si>
    <t>下妻地方広域事務組合　ヘキサホール・きぬ</t>
    <phoneticPr fontId="2"/>
  </si>
  <si>
    <t>下妻地方広域事務組合　クリーンパーク・きぬ</t>
    <phoneticPr fontId="2"/>
  </si>
  <si>
    <t>八千代町土地開発公社</t>
    <rPh sb="0" eb="4">
      <t>ヤチヨマチ</t>
    </rPh>
    <rPh sb="4" eb="10">
      <t>トチカイハツコウシャ</t>
    </rPh>
    <phoneticPr fontId="2"/>
  </si>
  <si>
    <t>公共施設整備基金</t>
    <phoneticPr fontId="5"/>
  </si>
  <si>
    <t>義務教育施設整備基金</t>
    <phoneticPr fontId="2"/>
  </si>
  <si>
    <t>ふるさと納税基金</t>
    <phoneticPr fontId="2"/>
  </si>
  <si>
    <t>国際交流基金</t>
    <phoneticPr fontId="2"/>
  </si>
  <si>
    <t>地域福祉基金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</si>
  <si>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</si>
  <si>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</si>
  <si>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</si>
  <si>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</si>
  <si>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</si>
  <si>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</si>
  <si>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</si>
  <si>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t>
    <phoneticPr fontId="5"/>
  </si>
  <si>
    <t>類似団体内平均値</t>
    <phoneticPr fontId="5"/>
  </si>
  <si>
    <t>将来負担比率</t>
    <phoneticPr fontId="5"/>
  </si>
  <si>
    <t>実質公債費比率</t>
    <phoneticPr fontId="5"/>
  </si>
  <si>
    <t xml:space="preserve"> </t>
    <phoneticPr fontId="5"/>
  </si>
  <si>
    <t>　将来負担比率については，前年度から18.4ポイント減の19.8％となったものの，類似団体と比べ高い水準となっている。これは，財政調整基金や義務教育施設整備基金、また4年度より新設したふるさと納税基金等による充当可能基金の増や平成14年度臨時財政対策債の元金償還終了等による地方債現在高の減が主な要因である。また有形固定資産減価償却率についても，類似団体平均を上回っており、体育館・プール（海洋センター）や公民館の減価償却率は90％を超えている。今後，修繕や更新に伴う経費及び起債により将来負担が増加していくことが考えられるため，公共施設等総合管理計画に基づいた計画的かつ効率的な施設等の維持管理に努めていくことが肝要である。</t>
    <phoneticPr fontId="5"/>
  </si>
  <si>
    <t>実質公債費比率については，前年度同様6.8％で類似団体と比較して低い水準にあるが，将来負担比率は，類似団体と比較して高い水準である19.8％となっている。将来負担率が高い水準となっている主な要因として，給食センター施設更新事業に係る地方債の発行が考えられる。今後，老朽化が進んでいるプール（海洋センター）や公民館等の公共施設の更新に伴う地方債の増加も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</si>
</sst>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66364</c:v>
                </c:pt>
                <c:pt idx="1">
                  <c:v>68548</c:v>
                </c:pt>
                <c:pt idx="2">
                  <c:v>78575</c:v>
                </c:pt>
                <c:pt idx="3">
                  <c:v>61630</c:v>
                </c:pt>
                <c:pt idx="4">
                  <c:v>76485</c:v>
                </c:pt>
              </c:numCache>
            </c:numRef>
          </c:val>
          <c:smooth val="0"/>
          <c:extLst>
            <c:ext xmlns:c16="http://schemas.microsoft.com/office/drawing/2014/chart" uri="{C3380CC4-5D6E-409C-BE32-E72D297353CC}">
              <c16:uniqueId val="{00000000-AD08-4B74-BD0E-80B590A274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42699</c:v>
                </c:pt>
                <c:pt idx="1">
                  <c:v>42130</c:v>
                </c:pt>
                <c:pt idx="2">
                  <c:v>23024</c:v>
                </c:pt>
                <c:pt idx="3">
                  <c:v>17111</c:v>
                </c:pt>
                <c:pt idx="4">
                  <c:v>15249</c:v>
                </c:pt>
              </c:numCache>
            </c:numRef>
          </c:val>
          <c:smooth val="0"/>
          <c:extLst>
            <c:ext xmlns:c16="http://schemas.microsoft.com/office/drawing/2014/chart" uri="{C3380CC4-5D6E-409C-BE32-E72D297353CC}">
              <c16:uniqueId val="{00000001-AD08-4B74-BD0E-80B590A274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c:v>
                </c:pt>
                <c:pt idx="1">
                  <c:v>6.25</c:v>
                </c:pt>
                <c:pt idx="2">
                  <c:v>8.61</c:v>
                </c:pt>
                <c:pt idx="3">
                  <c:v>13.19</c:v>
                </c:pt>
                <c:pt idx="4">
                  <c:v>12.65</c:v>
                </c:pt>
              </c:numCache>
            </c:numRef>
          </c:val>
          <c:extLst>
            <c:ext xmlns:c16="http://schemas.microsoft.com/office/drawing/2014/chart" uri="{C3380CC4-5D6E-409C-BE32-E72D297353CC}">
              <c16:uniqueId val="{00000000-CA64-4794-BADF-4695DACA5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17.38</c:v>
                </c:pt>
                <c:pt idx="1">
                  <c:v>16.91</c:v>
                </c:pt>
                <c:pt idx="2">
                  <c:v>18.02</c:v>
                </c:pt>
                <c:pt idx="3">
                  <c:v>21.14</c:v>
                </c:pt>
                <c:pt idx="4">
                  <c:v>25.86</c:v>
                </c:pt>
              </c:numCache>
            </c:numRef>
          </c:val>
          <c:extLst>
            <c:ext xmlns:c16="http://schemas.microsoft.com/office/drawing/2014/chart" uri="{C3380CC4-5D6E-409C-BE32-E72D297353CC}">
              <c16:uniqueId val="{00000001-CA64-4794-BADF-4695DACA5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c:v>
                </c:pt>
                <c:pt idx="1">
                  <c:v>-2.78</c:v>
                </c:pt>
                <c:pt idx="2">
                  <c:v>4.3</c:v>
                </c:pt>
                <c:pt idx="3">
                  <c:v>9.09</c:v>
                </c:pt>
                <c:pt idx="4">
                  <c:v>3.21</c:v>
                </c:pt>
              </c:numCache>
            </c:numRef>
          </c:val>
          <c:smooth val="0"/>
          <c:extLst>
            <c:ext xmlns:c16="http://schemas.microsoft.com/office/drawing/2014/chart" uri="{C3380CC4-5D6E-409C-BE32-E72D297353CC}">
              <c16:uniqueId val="{00000002-CA64-4794-BADF-4695DACA5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CA40-40D9-A7B3-628D33D1F3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40-40D9-A7B3-628D33D1F3B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0.11</c:v>
                </c:pt>
                <c:pt idx="4">
                  <c:v>#N/A</c:v>
                </c:pt>
                <c:pt idx="5">
                  <c:v>0.17</c:v>
                </c:pt>
                <c:pt idx="6">
                  <c:v>#N/A</c:v>
                </c:pt>
                <c:pt idx="7">
                  <c:v>0.09</c:v>
                </c:pt>
                <c:pt idx="8">
                  <c:v>#N/A</c:v>
                </c:pt>
                <c:pt idx="9">
                  <c:v>0.06</c:v>
                </c:pt>
              </c:numCache>
            </c:numRef>
          </c:val>
          <c:extLst>
            <c:ext xmlns:c16="http://schemas.microsoft.com/office/drawing/2014/chart" uri="{C3380CC4-5D6E-409C-BE32-E72D297353CC}">
              <c16:uniqueId val="{00000002-CA40-40D9-A7B3-628D33D1F3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0.08</c:v>
                </c:pt>
                <c:pt idx="4">
                  <c:v>#N/A</c:v>
                </c:pt>
                <c:pt idx="5">
                  <c:v>0.1</c:v>
                </c:pt>
                <c:pt idx="6">
                  <c:v>#N/A</c:v>
                </c:pt>
                <c:pt idx="7">
                  <c:v>0.09</c:v>
                </c:pt>
                <c:pt idx="8">
                  <c:v>#N/A</c:v>
                </c:pt>
                <c:pt idx="9">
                  <c:v>0.1</c:v>
                </c:pt>
              </c:numCache>
            </c:numRef>
          </c:val>
          <c:extLst>
            <c:ext xmlns:c16="http://schemas.microsoft.com/office/drawing/2014/chart" uri="{C3380CC4-5D6E-409C-BE32-E72D297353CC}">
              <c16:uniqueId val="{00000003-CA40-40D9-A7B3-628D33D1F3B9}"/>
            </c:ext>
          </c:extLst>
        </c:ser>
        <c:ser>
          <c:idx val="4"/>
          <c:order val="4"/>
          <c:tx>
            <c:strRef>
              <c:f>データシート!$A$31</c:f>
              <c:strCache>
                <c:ptCount val="1"/>
                <c:pt idx="0">
                  <c:v>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0.88</c:v>
                </c:pt>
                <c:pt idx="2">
                  <c:v>#N/A</c:v>
                </c:pt>
                <c:pt idx="3">
                  <c:v>0.25</c:v>
                </c:pt>
                <c:pt idx="4">
                  <c:v>#N/A</c:v>
                </c:pt>
                <c:pt idx="5">
                  <c:v>0.19</c:v>
                </c:pt>
                <c:pt idx="6">
                  <c:v>#N/A</c:v>
                </c:pt>
                <c:pt idx="7">
                  <c:v>0.16</c:v>
                </c:pt>
                <c:pt idx="8">
                  <c:v>#N/A</c:v>
                </c:pt>
                <c:pt idx="9">
                  <c:v>0.16</c:v>
                </c:pt>
              </c:numCache>
            </c:numRef>
          </c:val>
          <c:extLst>
            <c:ext xmlns:c16="http://schemas.microsoft.com/office/drawing/2014/chart" uri="{C3380CC4-5D6E-409C-BE32-E72D297353CC}">
              <c16:uniqueId val="{00000004-CA40-40D9-A7B3-628D33D1F3B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0.15</c:v>
                </c:pt>
                <c:pt idx="4">
                  <c:v>#N/A</c:v>
                </c:pt>
                <c:pt idx="5">
                  <c:v>0.24</c:v>
                </c:pt>
                <c:pt idx="6">
                  <c:v>#N/A</c:v>
                </c:pt>
                <c:pt idx="7">
                  <c:v>0.25</c:v>
                </c:pt>
                <c:pt idx="8">
                  <c:v>#N/A</c:v>
                </c:pt>
                <c:pt idx="9">
                  <c:v>0.24</c:v>
                </c:pt>
              </c:numCache>
            </c:numRef>
          </c:val>
          <c:extLst>
            <c:ext xmlns:c16="http://schemas.microsoft.com/office/drawing/2014/chart" uri="{C3380CC4-5D6E-409C-BE32-E72D297353CC}">
              <c16:uniqueId val="{00000005-CA40-40D9-A7B3-628D33D1F3B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1.34</c:v>
                </c:pt>
                <c:pt idx="4">
                  <c:v>#N/A</c:v>
                </c:pt>
                <c:pt idx="5">
                  <c:v>2</c:v>
                </c:pt>
                <c:pt idx="6">
                  <c:v>#N/A</c:v>
                </c:pt>
                <c:pt idx="7">
                  <c:v>3.02</c:v>
                </c:pt>
                <c:pt idx="8">
                  <c:v>#N/A</c:v>
                </c:pt>
                <c:pt idx="9">
                  <c:v>0.98</c:v>
                </c:pt>
              </c:numCache>
            </c:numRef>
          </c:val>
          <c:extLst>
            <c:ext xmlns:c16="http://schemas.microsoft.com/office/drawing/2014/chart" uri="{C3380CC4-5D6E-409C-BE32-E72D297353CC}">
              <c16:uniqueId val="{00000006-CA40-40D9-A7B3-628D33D1F3B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1.64</c:v>
                </c:pt>
                <c:pt idx="2">
                  <c:v>#N/A</c:v>
                </c:pt>
                <c:pt idx="3">
                  <c:v>2.04</c:v>
                </c:pt>
                <c:pt idx="4">
                  <c:v>#N/A</c:v>
                </c:pt>
                <c:pt idx="5">
                  <c:v>2.0299999999999998</c:v>
                </c:pt>
                <c:pt idx="6">
                  <c:v>#N/A</c:v>
                </c:pt>
                <c:pt idx="7">
                  <c:v>2.5499999999999998</c:v>
                </c:pt>
                <c:pt idx="8">
                  <c:v>#N/A</c:v>
                </c:pt>
                <c:pt idx="9">
                  <c:v>3.44</c:v>
                </c:pt>
              </c:numCache>
            </c:numRef>
          </c:val>
          <c:extLst>
            <c:ext xmlns:c16="http://schemas.microsoft.com/office/drawing/2014/chart" uri="{C3380CC4-5D6E-409C-BE32-E72D297353CC}">
              <c16:uniqueId val="{00000007-CA40-40D9-A7B3-628D33D1F3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8.5</c:v>
                </c:pt>
                <c:pt idx="2">
                  <c:v>#N/A</c:v>
                </c:pt>
                <c:pt idx="3">
                  <c:v>6.24</c:v>
                </c:pt>
                <c:pt idx="4">
                  <c:v>#N/A</c:v>
                </c:pt>
                <c:pt idx="5">
                  <c:v>8.6</c:v>
                </c:pt>
                <c:pt idx="6">
                  <c:v>#N/A</c:v>
                </c:pt>
                <c:pt idx="7">
                  <c:v>13.18</c:v>
                </c:pt>
                <c:pt idx="8">
                  <c:v>#N/A</c:v>
                </c:pt>
                <c:pt idx="9">
                  <c:v>12.64</c:v>
                </c:pt>
              </c:numCache>
            </c:numRef>
          </c:val>
          <c:extLst>
            <c:ext xmlns:c16="http://schemas.microsoft.com/office/drawing/2014/chart" uri="{C3380CC4-5D6E-409C-BE32-E72D297353CC}">
              <c16:uniqueId val="{00000008-CA40-40D9-A7B3-628D33D1F3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28.99</c:v>
                </c:pt>
                <c:pt idx="2">
                  <c:v>#N/A</c:v>
                </c:pt>
                <c:pt idx="3">
                  <c:v>32.479999999999997</c:v>
                </c:pt>
                <c:pt idx="4">
                  <c:v>#N/A</c:v>
                </c:pt>
                <c:pt idx="5">
                  <c:v>34.57</c:v>
                </c:pt>
                <c:pt idx="6">
                  <c:v>#N/A</c:v>
                </c:pt>
                <c:pt idx="7">
                  <c:v>34.56</c:v>
                </c:pt>
                <c:pt idx="8">
                  <c:v>#N/A</c:v>
                </c:pt>
                <c:pt idx="9">
                  <c:v>26.87</c:v>
                </c:pt>
              </c:numCache>
            </c:numRef>
          </c:val>
          <c:extLst>
            <c:ext xmlns:c16="http://schemas.microsoft.com/office/drawing/2014/chart" uri="{C3380CC4-5D6E-409C-BE32-E72D297353CC}">
              <c16:uniqueId val="{00000009-CA40-40D9-A7B3-628D33D1F3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601</c:v>
                </c:pt>
                <c:pt idx="5">
                  <c:v>603</c:v>
                </c:pt>
                <c:pt idx="8">
                  <c:v>611</c:v>
                </c:pt>
                <c:pt idx="11">
                  <c:v>614</c:v>
                </c:pt>
                <c:pt idx="14">
                  <c:v>600</c:v>
                </c:pt>
              </c:numCache>
            </c:numRef>
          </c:val>
          <c:extLst>
            <c:ext xmlns:c16="http://schemas.microsoft.com/office/drawing/2014/chart" uri="{C3380CC4-5D6E-409C-BE32-E72D297353CC}">
              <c16:uniqueId val="{00000000-F22F-413B-A232-CD7A35D6D7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2F-413B-A232-CD7A35D6D7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c:v>
                </c:pt>
                <c:pt idx="3">
                  <c:v>28</c:v>
                </c:pt>
                <c:pt idx="6">
                  <c:v>28</c:v>
                </c:pt>
                <c:pt idx="9">
                  <c:v>28</c:v>
                </c:pt>
                <c:pt idx="12">
                  <c:v>28</c:v>
                </c:pt>
              </c:numCache>
            </c:numRef>
          </c:val>
          <c:extLst>
            <c:ext xmlns:c16="http://schemas.microsoft.com/office/drawing/2014/chart" uri="{C3380CC4-5D6E-409C-BE32-E72D297353CC}">
              <c16:uniqueId val="{00000002-F22F-413B-A232-CD7A35D6D7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18</c:v>
                </c:pt>
                <c:pt idx="6">
                  <c:v>18</c:v>
                </c:pt>
                <c:pt idx="9">
                  <c:v>17</c:v>
                </c:pt>
                <c:pt idx="12">
                  <c:v>14</c:v>
                </c:pt>
              </c:numCache>
            </c:numRef>
          </c:val>
          <c:extLst>
            <c:ext xmlns:c16="http://schemas.microsoft.com/office/drawing/2014/chart" uri="{C3380CC4-5D6E-409C-BE32-E72D297353CC}">
              <c16:uniqueId val="{00000003-F22F-413B-A232-CD7A35D6D7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302</c:v>
                </c:pt>
                <c:pt idx="3">
                  <c:v>316</c:v>
                </c:pt>
                <c:pt idx="6">
                  <c:v>329</c:v>
                </c:pt>
                <c:pt idx="9">
                  <c:v>324</c:v>
                </c:pt>
                <c:pt idx="12">
                  <c:v>328</c:v>
                </c:pt>
              </c:numCache>
            </c:numRef>
          </c:val>
          <c:extLst>
            <c:ext xmlns:c16="http://schemas.microsoft.com/office/drawing/2014/chart" uri="{C3380CC4-5D6E-409C-BE32-E72D297353CC}">
              <c16:uniqueId val="{00000004-F22F-413B-A232-CD7A35D6D7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2F-413B-A232-CD7A35D6D7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2F-413B-A232-CD7A35D6D7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575</c:v>
                </c:pt>
                <c:pt idx="3">
                  <c:v>573</c:v>
                </c:pt>
                <c:pt idx="6">
                  <c:v>564</c:v>
                </c:pt>
                <c:pt idx="9">
                  <c:v>572</c:v>
                </c:pt>
                <c:pt idx="12">
                  <c:v>588</c:v>
                </c:pt>
              </c:numCache>
            </c:numRef>
          </c:val>
          <c:extLst>
            <c:ext xmlns:c16="http://schemas.microsoft.com/office/drawing/2014/chart" uri="{C3380CC4-5D6E-409C-BE32-E72D297353CC}">
              <c16:uniqueId val="{00000007-F22F-413B-A232-CD7A35D6D7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325</c:v>
                </c:pt>
                <c:pt idx="2">
                  <c:v>#N/A</c:v>
                </c:pt>
                <c:pt idx="3">
                  <c:v>#N/A</c:v>
                </c:pt>
                <c:pt idx="4">
                  <c:v>332</c:v>
                </c:pt>
                <c:pt idx="5">
                  <c:v>#N/A</c:v>
                </c:pt>
                <c:pt idx="6">
                  <c:v>#N/A</c:v>
                </c:pt>
                <c:pt idx="7">
                  <c:v>328</c:v>
                </c:pt>
                <c:pt idx="8">
                  <c:v>#N/A</c:v>
                </c:pt>
                <c:pt idx="9">
                  <c:v>#N/A</c:v>
                </c:pt>
                <c:pt idx="10">
                  <c:v>327</c:v>
                </c:pt>
                <c:pt idx="11">
                  <c:v>#N/A</c:v>
                </c:pt>
                <c:pt idx="12">
                  <c:v>#N/A</c:v>
                </c:pt>
                <c:pt idx="13">
                  <c:v>358</c:v>
                </c:pt>
                <c:pt idx="14">
                  <c:v>#N/A</c:v>
                </c:pt>
              </c:numCache>
            </c:numRef>
          </c:val>
          <c:smooth val="0"/>
          <c:extLst>
            <c:ext xmlns:c16="http://schemas.microsoft.com/office/drawing/2014/chart" uri="{C3380CC4-5D6E-409C-BE32-E72D297353CC}">
              <c16:uniqueId val="{00000008-F22F-413B-A232-CD7A35D6D7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7856</c:v>
                </c:pt>
                <c:pt idx="5">
                  <c:v>7649</c:v>
                </c:pt>
                <c:pt idx="8">
                  <c:v>7523</c:v>
                </c:pt>
                <c:pt idx="11">
                  <c:v>7292</c:v>
                </c:pt>
                <c:pt idx="14">
                  <c:v>6955</c:v>
                </c:pt>
              </c:numCache>
            </c:numRef>
          </c:val>
          <c:extLst>
            <c:ext xmlns:c16="http://schemas.microsoft.com/office/drawing/2014/chart" uri="{C3380CC4-5D6E-409C-BE32-E72D297353CC}">
              <c16:uniqueId val="{00000000-BF5F-45D7-8334-AE0EBF810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F5F-45D7-8334-AE0EBF810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2901</c:v>
                </c:pt>
                <c:pt idx="5">
                  <c:v>2648</c:v>
                </c:pt>
                <c:pt idx="8">
                  <c:v>2900</c:v>
                </c:pt>
                <c:pt idx="11">
                  <c:v>3893</c:v>
                </c:pt>
                <c:pt idx="14">
                  <c:v>4831</c:v>
                </c:pt>
              </c:numCache>
            </c:numRef>
          </c:val>
          <c:extLst>
            <c:ext xmlns:c16="http://schemas.microsoft.com/office/drawing/2014/chart" uri="{C3380CC4-5D6E-409C-BE32-E72D297353CC}">
              <c16:uniqueId val="{00000002-BF5F-45D7-8334-AE0EBF810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5F-45D7-8334-AE0EBF810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5F-45D7-8334-AE0EBF810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BF5F-45D7-8334-AE0EBF810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1488</c:v>
                </c:pt>
                <c:pt idx="3">
                  <c:v>1329</c:v>
                </c:pt>
                <c:pt idx="6">
                  <c:v>1352</c:v>
                </c:pt>
                <c:pt idx="9">
                  <c:v>1345</c:v>
                </c:pt>
                <c:pt idx="12">
                  <c:v>1380</c:v>
                </c:pt>
              </c:numCache>
            </c:numRef>
          </c:val>
          <c:extLst>
            <c:ext xmlns:c16="http://schemas.microsoft.com/office/drawing/2014/chart" uri="{C3380CC4-5D6E-409C-BE32-E72D297353CC}">
              <c16:uniqueId val="{00000006-BF5F-45D7-8334-AE0EBF810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c:v>
                </c:pt>
                <c:pt idx="3">
                  <c:v>59</c:v>
                </c:pt>
                <c:pt idx="6">
                  <c:v>55</c:v>
                </c:pt>
                <c:pt idx="9">
                  <c:v>64</c:v>
                </c:pt>
                <c:pt idx="12">
                  <c:v>70</c:v>
                </c:pt>
              </c:numCache>
            </c:numRef>
          </c:val>
          <c:extLst>
            <c:ext xmlns:c16="http://schemas.microsoft.com/office/drawing/2014/chart" uri="{C3380CC4-5D6E-409C-BE32-E72D297353CC}">
              <c16:uniqueId val="{00000007-BF5F-45D7-8334-AE0EBF810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4678</c:v>
                </c:pt>
                <c:pt idx="3">
                  <c:v>4559</c:v>
                </c:pt>
                <c:pt idx="6">
                  <c:v>4486</c:v>
                </c:pt>
                <c:pt idx="9">
                  <c:v>4362</c:v>
                </c:pt>
                <c:pt idx="12">
                  <c:v>4362</c:v>
                </c:pt>
              </c:numCache>
            </c:numRef>
          </c:val>
          <c:extLst>
            <c:ext xmlns:c16="http://schemas.microsoft.com/office/drawing/2014/chart" uri="{C3380CC4-5D6E-409C-BE32-E72D297353CC}">
              <c16:uniqueId val="{00000008-BF5F-45D7-8334-AE0EBF810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361</c:v>
                </c:pt>
                <c:pt idx="3">
                  <c:v>302</c:v>
                </c:pt>
                <c:pt idx="6">
                  <c:v>274</c:v>
                </c:pt>
                <c:pt idx="9">
                  <c:v>246</c:v>
                </c:pt>
                <c:pt idx="12">
                  <c:v>218</c:v>
                </c:pt>
              </c:numCache>
            </c:numRef>
          </c:val>
          <c:extLst>
            <c:ext xmlns:c16="http://schemas.microsoft.com/office/drawing/2014/chart" uri="{C3380CC4-5D6E-409C-BE32-E72D297353CC}">
              <c16:uniqueId val="{00000009-BF5F-45D7-8334-AE0EBF810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7079</c:v>
                </c:pt>
                <c:pt idx="3">
                  <c:v>7273</c:v>
                </c:pt>
                <c:pt idx="6">
                  <c:v>7197</c:v>
                </c:pt>
                <c:pt idx="9">
                  <c:v>7118</c:v>
                </c:pt>
                <c:pt idx="12">
                  <c:v>6740</c:v>
                </c:pt>
              </c:numCache>
            </c:numRef>
          </c:val>
          <c:extLst>
            <c:ext xmlns:c16="http://schemas.microsoft.com/office/drawing/2014/chart" uri="{C3380CC4-5D6E-409C-BE32-E72D297353CC}">
              <c16:uniqueId val="{0000000A-BF5F-45D7-8334-AE0EBF810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2917</c:v>
                </c:pt>
                <c:pt idx="2">
                  <c:v>#N/A</c:v>
                </c:pt>
                <c:pt idx="3">
                  <c:v>#N/A</c:v>
                </c:pt>
                <c:pt idx="4">
                  <c:v>3226</c:v>
                </c:pt>
                <c:pt idx="5">
                  <c:v>#N/A</c:v>
                </c:pt>
                <c:pt idx="6">
                  <c:v>#N/A</c:v>
                </c:pt>
                <c:pt idx="7">
                  <c:v>2942</c:v>
                </c:pt>
                <c:pt idx="8">
                  <c:v>#N/A</c:v>
                </c:pt>
                <c:pt idx="9">
                  <c:v>#N/A</c:v>
                </c:pt>
                <c:pt idx="10">
                  <c:v>1950</c:v>
                </c:pt>
                <c:pt idx="11">
                  <c:v>#N/A</c:v>
                </c:pt>
                <c:pt idx="12">
                  <c:v>#N/A</c:v>
                </c:pt>
                <c:pt idx="13">
                  <c:v>984</c:v>
                </c:pt>
                <c:pt idx="14">
                  <c:v>#N/A</c:v>
                </c:pt>
              </c:numCache>
            </c:numRef>
          </c:val>
          <c:smooth val="0"/>
          <c:extLst>
            <c:ext xmlns:c16="http://schemas.microsoft.com/office/drawing/2014/chart" uri="{C3380CC4-5D6E-409C-BE32-E72D297353CC}">
              <c16:uniqueId val="{0000000B-BF5F-45D7-8334-AE0EBF810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975</c:v>
                </c:pt>
                <c:pt idx="1">
                  <c:v>1207</c:v>
                </c:pt>
                <c:pt idx="2">
                  <c:v>1436</c:v>
                </c:pt>
              </c:numCache>
            </c:numRef>
          </c:val>
          <c:extLst>
            <c:ext xmlns:c16="http://schemas.microsoft.com/office/drawing/2014/chart" uri="{C3380CC4-5D6E-409C-BE32-E72D297353CC}">
              <c16:uniqueId val="{00000000-3A13-4B72-934B-33C7677D8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164</c:v>
                </c:pt>
                <c:pt idx="1">
                  <c:v>272</c:v>
                </c:pt>
                <c:pt idx="2">
                  <c:v>272</c:v>
                </c:pt>
              </c:numCache>
            </c:numRef>
          </c:val>
          <c:extLst>
            <c:ext xmlns:c16="http://schemas.microsoft.com/office/drawing/2014/chart" uri="{C3380CC4-5D6E-409C-BE32-E72D297353CC}">
              <c16:uniqueId val="{00000001-3A13-4B72-934B-33C7677D8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1222</c:v>
                </c:pt>
                <c:pt idx="1">
                  <c:v>1664</c:v>
                </c:pt>
                <c:pt idx="2">
                  <c:v>2272</c:v>
                </c:pt>
              </c:numCache>
            </c:numRef>
          </c:val>
          <c:extLst>
            <c:ext xmlns:c16="http://schemas.microsoft.com/office/drawing/2014/chart" uri="{C3380CC4-5D6E-409C-BE32-E72D297353CC}">
              <c16:uniqueId val="{00000002-3A13-4B72-934B-33C7677D85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{39F5876B-9046-4DA9-81EB-127F22CB2D2E}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61-4F20-9845-B03E9E0568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{E6E6E3D9-07A1-4057-B084-C1BE57ABF833}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61-4F20-9845-B03E9E0568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{467CF9A2-30F5-484F-B793-B76B2DA04442}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61-4F20-9845-B03E9E0568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{F782FC8D-69F1-4FED-B50A-1D876205112D}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61-4F20-9845-B03E9E0568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{6F6DB82E-856C-4F09-B0CF-763FE783100C}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61-4F20-9845-B03E9E0568E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{F436063F-C5BF-448F-A538-415704BC1F3A}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61-4F20-9845-B03E9E0568E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{CA1F42F6-841B-4E46-BF0E-7C5998BF97AF}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61-4F20-9845-B03E9E0568E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{BE82C188-0037-47E2-976B-DA1AFD94544A}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61-4F20-9845-B03E9E0568E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{3EC520AB-55D1-4D3A-92A8-937EDB821B4A}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61-4F20-9845-B03E9E0568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60.4</c:v>
                </c:pt>
                <c:pt idx="16">
                  <c:v>62.1</c:v>
                </c:pt>
                <c:pt idx="24">
                  <c:v>63.8</c:v>
                </c:pt>
                <c:pt idx="32">
                  <c:v>65.7</c:v>
                </c:pt>
              </c:numCache>
            </c:numRef>
          </c:xVal>
          <c:yVal>
            <c:numRef>
              <c:f>公会計指標分析・財政指標組合せ分析表!$BP$51:$DC$51</c:f>
              <c:numCache>
                <c:formatCode>#,##0.0;"▲ "#,##0.0</c:formatCode>
                <c:ptCount val="40"/>
                <c:pt idx="0">
                  <c:v>63</c:v>
                </c:pt>
                <c:pt idx="8">
                  <c:v>69.900000000000006</c:v>
                </c:pt>
                <c:pt idx="16">
                  <c:v>61.2</c:v>
                </c:pt>
                <c:pt idx="24">
                  <c:v>38.200000000000003</c:v>
                </c:pt>
                <c:pt idx="32">
                  <c:v>19.8</c:v>
                </c:pt>
              </c:numCache>
            </c:numRef>
          </c:yVal>
          <c:smooth val="0"/>
          <c:extLst>
            <c:ext xmlns:c16="http://schemas.microsoft.com/office/drawing/2014/chart" uri="{C3380CC4-5D6E-409C-BE32-E72D297353CC}">
              <c16:uniqueId val="{00000009-5761-4F20-9845-B03E9E0568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{90B64CFF-BE2D-42FD-AD09-3E02C25B4619}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61-4F20-9845-B03E9E0568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{08FC902C-218E-4FBB-BC76-0D48DA19EF0B}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61-4F20-9845-B03E9E0568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{8873F3A1-944F-4FF2-BD50-CFB0AD2A87A1}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61-4F20-9845-B03E9E0568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{2B2FCEA0-9A2F-4994-A1E6-3EB16F4410FA}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61-4F20-9845-B03E9E0568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{77363446-BF31-4155-BC2B-1BAFD33489F4}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61-4F20-9845-B03E9E0568E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{D430B48B-3DCC-4FAB-B617-1D6DD3D7E39D}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61-4F20-9845-B03E9E0568E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{BCEA1B01-B0FD-41C6-A7FC-2D19B15AFDE4}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61-4F20-9845-B03E9E0568E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{CA8835B0-9AD4-4D23-8F1E-4B50611359CB}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61-4F20-9845-B03E9E0568E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{67162D17-B9CE-426D-B725-03B5F0B059CE}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61-4F20-9845-B03E9E0568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57.9</c:v>
                </c:pt>
                <c:pt idx="16">
                  <c:v>60.1</c:v>
                </c:pt>
                <c:pt idx="24">
                  <c:v>61.3</c:v>
                </c:pt>
                <c:pt idx="32">
                  <c:v>61.4</c:v>
                </c:pt>
              </c:numCache>
            </c:numRef>
          </c:xVal>
          <c:yVal>
            <c:numRef>
              <c:f>公会計指標分析・財政指標組合せ分析表!$BP$55:$DC$55</c:f>
              <c:numCache>
                <c:formatCode>#,##0.0;"▲ "#,##0.0</c:formatCode>
                <c:ptCount val="40"/>
                <c:pt idx="0">
                  <c:v>29.7</c:v>
                </c:pt>
                <c:pt idx="8">
                  <c:v>23.2</c:v>
                </c:pt>
                <c:pt idx="16">
                  <c:v>25.1</c:v>
                </c:pt>
                <c:pt idx="24">
                  <c:v>9.6999999999999993</c:v>
                </c:pt>
                <c:pt idx="32">
                  <c:v>0</c:v>
                </c:pt>
              </c:numCache>
            </c:numRef>
          </c:yVal>
          <c:smooth val="0"/>
          <c:extLst>
            <c:ext xmlns:c16="http://schemas.microsoft.com/office/drawing/2014/chart" uri="{C3380CC4-5D6E-409C-BE32-E72D297353CC}">
              <c16:uniqueId val="{00000013-5761-4F20-9845-B03E9E0568E5}"/>
            </c:ext>
          </c:extLst>
        </c:ser>
        <c:dLbls>
          <c:showLegendKey val="0"/>
          <c:showVal val="1"/>
          <c:showCatName val="0"/>
          <c:showSerName val="0"/>
          <c:showPercent val="0"/>
          <c:showBubbleSize val="0"/>
        </c:dLbls>
        <c:axId val="150659856"/>
        <c:axId val="298539280"/>
      </c:scatterChart>
      <c:valAx>
        <c:axId val="150659856"/>
        <c:scaling>
          <c:orientation val="maxMin"/>
          <c:max val="67"/>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539280"/>
        <c:crosses val="autoZero"/>
        <c:crossBetween val="midCat"/>
      </c:valAx>
      <c:valAx>
        <c:axId val="29853928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065985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{6E7FE6D1-727F-4A6E-86DE-1054F231F259}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8AB-485A-960A-3975EE0D93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{059C1B84-4606-42D5-9523-17C7AED1E862}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AB-485A-960A-3975EE0D93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{F319D49E-92A5-48A2-A66F-D6642FDD4080}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AB-485A-960A-3975EE0D93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{354A6FAA-CB91-496A-A613-2D0647924193}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AB-485A-960A-3975EE0D93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{3C10FCC4-585F-4EC0-B622-902CA68255AB}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AB-485A-960A-3975EE0D937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{0679CE9D-42D7-4850-9403-94702864F2E7}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8AB-485A-960A-3975EE0D937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{2C1BC933-DE6B-4C01-ABA2-7246BDA36DA9}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8AB-485A-960A-3975EE0D937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{DF0B2BB8-FA88-4081-B4F7-211EE2E52888}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8AB-485A-960A-3975EE0D937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{70120F43-2E7B-42C3-A578-C27F5D6CA67E}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8AB-485A-960A-3975EE0D93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c:v>
                </c:pt>
                <c:pt idx="16">
                  <c:v>7</c:v>
                </c:pt>
                <c:pt idx="24">
                  <c:v>6.8</c:v>
                </c:pt>
                <c:pt idx="32">
                  <c:v>6.8</c:v>
                </c:pt>
              </c:numCache>
            </c:numRef>
          </c:xVal>
          <c:yVal>
            <c:numRef>
              <c:f>公会計指標分析・財政指標組合せ分析表!$BP$73:$DC$73</c:f>
              <c:numCache>
                <c:formatCode>#,##0.0;"▲ "#,##0.0</c:formatCode>
                <c:ptCount val="40"/>
                <c:pt idx="0">
                  <c:v>63</c:v>
                </c:pt>
                <c:pt idx="8">
                  <c:v>69.900000000000006</c:v>
                </c:pt>
                <c:pt idx="16">
                  <c:v>61.2</c:v>
                </c:pt>
                <c:pt idx="24">
                  <c:v>38.200000000000003</c:v>
                </c:pt>
                <c:pt idx="32">
                  <c:v>19.8</c:v>
                </c:pt>
              </c:numCache>
            </c:numRef>
          </c:yVal>
          <c:smooth val="0"/>
          <c:extLst>
            <c:ext xmlns:c16="http://schemas.microsoft.com/office/drawing/2014/chart" uri="{C3380CC4-5D6E-409C-BE32-E72D297353CC}">
              <c16:uniqueId val="{00000009-58AB-485A-960A-3975EE0D93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{A7604915-D126-4A4F-9E63-08C2C8266335}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8AB-485A-960A-3975EE0D93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{CC35C4CD-E080-4EBD-8621-FDB0D41FD006}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AB-485A-960A-3975EE0D93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{C9B2959E-F611-4084-AA05-D5B2D39830D6}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AB-485A-960A-3975EE0D93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{EF8CB39C-B0CC-4D09-B1A4-91970D46E5D8}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AB-485A-960A-3975EE0D93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{EF6D75C4-9A48-43EB-8E12-C3A5393F98C7}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AB-485A-960A-3975EE0D937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{2C48075E-4FBE-4E5B-9531-052349B1A5B1}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8AB-485A-960A-3975EE0D937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{E5A2F77F-DE7C-4C02-BB3E-E76884C89479}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8AB-485A-960A-3975EE0D937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{59CFA085-25B4-403A-9CB1-9335C9168471}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8AB-485A-960A-3975EE0D937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{580D302F-E13D-4D83-A6F2-F84E5997BF8E}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8AB-485A-960A-3975EE0D93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9.8000000000000007</c:v>
                </c:pt>
                <c:pt idx="16">
                  <c:v>10.199999999999999</c:v>
                </c:pt>
                <c:pt idx="24">
                  <c:v>10.199999999999999</c:v>
                </c:pt>
                <c:pt idx="32">
                  <c:v>10.4</c:v>
                </c:pt>
              </c:numCache>
            </c:numRef>
          </c:xVal>
          <c:yVal>
            <c:numRef>
              <c:f>公会計指標分析・財政指標組合せ分析表!$BP$77:$DC$77</c:f>
              <c:numCache>
                <c:formatCode>#,##0.0;"▲ "#,##0.0</c:formatCode>
                <c:ptCount val="40"/>
                <c:pt idx="0">
                  <c:v>29.7</c:v>
                </c:pt>
                <c:pt idx="8">
                  <c:v>23.2</c:v>
                </c:pt>
                <c:pt idx="16">
                  <c:v>25.1</c:v>
                </c:pt>
                <c:pt idx="24">
                  <c:v>9.6999999999999993</c:v>
                </c:pt>
                <c:pt idx="32">
                  <c:v>0</c:v>
                </c:pt>
              </c:numCache>
            </c:numRef>
          </c:yVal>
          <c:smooth val="0"/>
          <c:extLst>
            <c:ext xmlns:c16="http://schemas.microsoft.com/office/drawing/2014/chart" uri="{C3380CC4-5D6E-409C-BE32-E72D297353CC}">
              <c16:uniqueId val="{00000013-58AB-485A-960A-3975EE0D937E}"/>
            </c:ext>
          </c:extLst>
        </c:ser>
        <c:dLbls>
          <c:showLegendKey val="0"/>
          <c:showVal val="1"/>
          <c:showCatName val="0"/>
          <c:showSerName val="0"/>
          <c:showPercent val="0"/>
          <c:showBubbleSize val="0"/>
        </c:dLbls>
        <c:axId val="298540064"/>
        <c:axId val="348383232"/>
      </c:scatterChart>
      <c:valAx>
        <c:axId val="298540064"/>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383232"/>
        <c:crosses val="autoZero"/>
        <c:crossBetween val="midCat"/>
      </c:valAx>
      <c:valAx>
        <c:axId val="348383232"/>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854006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力指数は前年度から０．０２ポイント減の０．６１となり，類似団体平均を上回っている。市町村民税や固定資産税等が増となり基準財政収入額が増加したが，臨時財政対策債発行可能額等の影響により基準財政需要額も増となったことが要因と考えられる。引き続き滞納額圧縮に努め財政基盤の強化を図るとともに，農産業の活性化や企業誘致等の検討を進め税収の増を目指す。また，徹底した経費削減を進め，健全財政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27517</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4261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113894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27517</xdr:rowOff>
    </xdr:from>
    <xdr:to>
      <xdr:col>24</xdr:col>
      <xdr:colOff>12700</xdr:colOff>
      <xdr:row>38</xdr:row>
      <xdr:rowOff>27517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621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118533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38100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69444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と比較すると，歳出では，新しい生活様式に対応した事業の実施や扶助費の増等により，経常経費充当一般財源等が５１百万円増加となった。また，歳入では地方交付税等の減少により，経常一般財源等が５１百万円の減，臨時財政対策債が２８５百万円の減となり，数値としては前年度から５．８ポイント増の８８．７％と推移し，類似団体の平均値を下回った。今後も更なる経常経費の削減に加え，国・県補助制度等の積極的な活用による財源確保，地方債発行の抑制に努め，財政運営において弾力性の改善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60537</xdr:rowOff>
    </xdr:from>
    <xdr:to>
      <xdr:col>23</xdr:col>
      <xdr:colOff>133350</xdr:colOff>
      <xdr:row>63</xdr:row>
      <xdr:rowOff>106256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690437"/>
          <a:ext cx="0" cy="217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78333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8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106256</xdr:rowOff>
    </xdr:from>
    <xdr:to>
      <xdr:col>24</xdr:col>
      <xdr:colOff>12700</xdr:colOff>
      <xdr:row>63</xdr:row>
      <xdr:rowOff>106256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90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146914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43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60537</xdr:rowOff>
    </xdr:from>
    <xdr:to>
      <xdr:col>24</xdr:col>
      <xdr:colOff>12700</xdr:colOff>
      <xdr:row>62</xdr:row>
      <xdr:rowOff>60537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69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62</xdr:row>
      <xdr:rowOff>60537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23923"/>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62</xdr:row>
      <xdr:rowOff>44450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2392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63077</xdr:rowOff>
    </xdr:from>
    <xdr:to>
      <xdr:col>19</xdr:col>
      <xdr:colOff>184150</xdr:colOff>
      <xdr:row>60</xdr:row>
      <xdr:rowOff>164677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3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67</xdr:row>
      <xdr:rowOff>15663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167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102464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ついては，類似団体平均より低水準にあり，会計年度任用職員についても，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150034</xdr:rowOff>
    </xdr:from>
    <xdr:to>
      <xdr:col>23</xdr:col>
      <xdr:colOff>133350</xdr:colOff>
      <xdr:row>90</xdr:row>
      <xdr:rowOff>60754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551834"/>
          <a:ext cx="0" cy="939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32831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6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60754</xdr:rowOff>
    </xdr:from>
    <xdr:to>
      <xdr:col>24</xdr:col>
      <xdr:colOff>12700</xdr:colOff>
      <xdr:row>90</xdr:row>
      <xdr:rowOff>60754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9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64961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42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150034</xdr:rowOff>
    </xdr:from>
    <xdr:to>
      <xdr:col>24</xdr:col>
      <xdr:colOff>12700</xdr:colOff>
      <xdr:row>84</xdr:row>
      <xdr:rowOff>150034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55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120360</xdr:rowOff>
    </xdr:from>
    <xdr:to>
      <xdr:col>23</xdr:col>
      <xdr:colOff>133350</xdr:colOff>
      <xdr:row>84</xdr:row>
      <xdr:rowOff>150034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50710"/>
          <a:ext cx="838200" cy="2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64194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5151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92117</xdr:rowOff>
    </xdr:from>
    <xdr:to>
      <xdr:col>23</xdr:col>
      <xdr:colOff>184150</xdr:colOff>
      <xdr:row>89</xdr:row>
      <xdr:rowOff>22267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51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51563</xdr:rowOff>
    </xdr:from>
    <xdr:to>
      <xdr:col>19</xdr:col>
      <xdr:colOff>133350</xdr:colOff>
      <xdr:row>83</xdr:row>
      <xdr:rowOff>120360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81913"/>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143534</xdr:rowOff>
    </xdr:from>
    <xdr:to>
      <xdr:col>19</xdr:col>
      <xdr:colOff>184150</xdr:colOff>
      <xdr:row>88</xdr:row>
      <xdr:rowOff>73684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50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58461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514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161615</xdr:rowOff>
    </xdr:from>
    <xdr:to>
      <xdr:col>15</xdr:col>
      <xdr:colOff>82550</xdr:colOff>
      <xdr:row>83</xdr:row>
      <xdr:rowOff>51563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20515"/>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87</xdr:row>
      <xdr:rowOff>52147</xdr:rowOff>
    </xdr:from>
    <xdr:to>
      <xdr:col>15</xdr:col>
      <xdr:colOff>133350</xdr:colOff>
      <xdr:row>87</xdr:row>
      <xdr:rowOff>153747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9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138524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50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167466</xdr:rowOff>
    </xdr:from>
    <xdr:to>
      <xdr:col>11</xdr:col>
      <xdr:colOff>31750</xdr:colOff>
      <xdr:row>82</xdr:row>
      <xdr:rowOff>161615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4916"/>
          <a:ext cx="889000" cy="1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87</xdr:row>
      <xdr:rowOff>48273</xdr:rowOff>
    </xdr:from>
    <xdr:to>
      <xdr:col>11</xdr:col>
      <xdr:colOff>82550</xdr:colOff>
      <xdr:row>87</xdr:row>
      <xdr:rowOff>149873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96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134650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50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1690</xdr:rowOff>
    </xdr:from>
    <xdr:to>
      <xdr:col>7</xdr:col>
      <xdr:colOff>31750</xdr:colOff>
      <xdr:row>87</xdr:row>
      <xdr:rowOff>103290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91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88067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50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99234</xdr:rowOff>
    </xdr:from>
    <xdr:to>
      <xdr:col>23</xdr:col>
      <xdr:colOff>184150</xdr:colOff>
      <xdr:row>85</xdr:row>
      <xdr:rowOff>29384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20511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69560</xdr:rowOff>
    </xdr:from>
    <xdr:to>
      <xdr:col>19</xdr:col>
      <xdr:colOff>184150</xdr:colOff>
      <xdr:row>83</xdr:row>
      <xdr:rowOff>171160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6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763</xdr:rowOff>
    </xdr:from>
    <xdr:to>
      <xdr:col>15</xdr:col>
      <xdr:colOff>133350</xdr:colOff>
      <xdr:row>83</xdr:row>
      <xdr:rowOff>102363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112540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110815</xdr:rowOff>
    </xdr:from>
    <xdr:to>
      <xdr:col>11</xdr:col>
      <xdr:colOff>82550</xdr:colOff>
      <xdr:row>83</xdr:row>
      <xdr:rowOff>40965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51142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116666</xdr:rowOff>
    </xdr:from>
    <xdr:to>
      <xdr:col>7</xdr:col>
      <xdr:colOff>31750</xdr:colOff>
      <xdr:row>82</xdr:row>
      <xdr:rowOff>46816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ラスパイレス指数は，類似団体平均を上回る値で推移しているため，給与の適正化に努めるとともに，引き続き八千代町第６次総合計画により時間外勤務の縮減を行い</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134456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多様化する住民ニーズへの対応や，地方分権の進展に伴い事務量は増加しているが，職員数は前年度と比較して３名増の１６０人で、類似団体と比較しても少ない職員数で行政運営を行っている。今後は，八千代町定員適正化計画の見直しを行うとともに，計画的な職員採用を実施しながら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67</xdr:row>
      <xdr:rowOff>135165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9360"/>
          <a:ext cx="0" cy="1502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107242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135165</xdr:rowOff>
    </xdr:from>
    <xdr:to>
      <xdr:col>81</xdr:col>
      <xdr:colOff>133350</xdr:colOff>
      <xdr:row>67</xdr:row>
      <xdr:rowOff>135165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59</xdr:row>
      <xdr:rowOff>3810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6420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26143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998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64951</xdr:rowOff>
    </xdr:from>
    <xdr:to>
      <xdr:col>77</xdr:col>
      <xdr:colOff>44450</xdr:colOff>
      <xdr:row>58</xdr:row>
      <xdr:rowOff>120106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090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36830</xdr:rowOff>
    </xdr:from>
    <xdr:to>
      <xdr:col>77</xdr:col>
      <xdr:colOff>95250</xdr:colOff>
      <xdr:row>64</xdr:row>
      <xdr:rowOff>138430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123207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44269</xdr:rowOff>
    </xdr:from>
    <xdr:to>
      <xdr:col>72</xdr:col>
      <xdr:colOff>203200</xdr:colOff>
      <xdr:row>58</xdr:row>
      <xdr:rowOff>64951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153126</xdr:rowOff>
    </xdr:from>
    <xdr:to>
      <xdr:col>73</xdr:col>
      <xdr:colOff>44450</xdr:colOff>
      <xdr:row>64</xdr:row>
      <xdr:rowOff>83276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68053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20138</xdr:rowOff>
    </xdr:from>
    <xdr:to>
      <xdr:col>68</xdr:col>
      <xdr:colOff>152400</xdr:colOff>
      <xdr:row>58</xdr:row>
      <xdr:rowOff>44269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642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45538</xdr:rowOff>
    </xdr:from>
    <xdr:to>
      <xdr:col>68</xdr:col>
      <xdr:colOff>203200</xdr:colOff>
      <xdr:row>66</xdr:row>
      <xdr:rowOff>147138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131915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7620</xdr:rowOff>
    </xdr:from>
    <xdr:to>
      <xdr:col>64</xdr:col>
      <xdr:colOff>152400</xdr:colOff>
      <xdr:row>66</xdr:row>
      <xdr:rowOff>109220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93997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45737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69306</xdr:rowOff>
    </xdr:from>
    <xdr:to>
      <xdr:col>77</xdr:col>
      <xdr:colOff>95250</xdr:colOff>
      <xdr:row>58</xdr:row>
      <xdr:rowOff>170906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14151</xdr:rowOff>
    </xdr:from>
    <xdr:to>
      <xdr:col>73</xdr:col>
      <xdr:colOff>44450</xdr:colOff>
      <xdr:row>58</xdr:row>
      <xdr:rowOff>115751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125928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164919</xdr:rowOff>
    </xdr:from>
    <xdr:to>
      <xdr:col>68</xdr:col>
      <xdr:colOff>203200</xdr:colOff>
      <xdr:row>58</xdr:row>
      <xdr:rowOff>95069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105246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140788</xdr:rowOff>
    </xdr:from>
    <xdr:to>
      <xdr:col>64</xdr:col>
      <xdr:colOff>152400</xdr:colOff>
      <xdr:row>58</xdr:row>
      <xdr:rowOff>70938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81115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6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３０年度臨時財政対策債の元金償還開始等により，元利償還金の額が１６百万円増加し，また，普通交付税及び臨時財政対策債の発行可能額等の減少により，標準財政規模が１５６百万減少したことにより，単年度実質公債費比率は前年度より増の７．２％，３カ年平均の実質公債費比率は前年度から横ばいの６．８％となっ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4153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36</xdr:row>
      <xdr:rowOff>169333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38100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38100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38100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４年度は前年度と比較し，平成１４年度臨時財政対策債の償還終了等により，地方債の現在高が３８百万円減少した一方，充当可能財源である充当可能基金は９４百万円増加し，将来負担比率は１８．４ポイント減の１９．８％となった。類似団体平均値より高い傾向ではあるが，今後も特別会計や一部事務組合の地方債残高も含めた総合的な観点から地方債現在高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17</xdr:row>
      <xdr:rowOff>37148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581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9225</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29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37148</xdr:rowOff>
    </xdr:from>
    <xdr:to>
      <xdr:col>81</xdr:col>
      <xdr:colOff>133350</xdr:colOff>
      <xdr:row>17</xdr:row>
      <xdr:rowOff>37148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95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25612</xdr:rowOff>
    </xdr:from>
    <xdr:to>
      <xdr:col>81</xdr:col>
      <xdr:colOff>44450</xdr:colOff>
      <xdr:row>18</xdr:row>
      <xdr:rowOff>52705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68812"/>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52705</xdr:rowOff>
    </xdr:from>
    <xdr:to>
      <xdr:col>77</xdr:col>
      <xdr:colOff>44450</xdr:colOff>
      <xdr:row>21</xdr:row>
      <xdr:rowOff>847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3880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114617</xdr:rowOff>
    </xdr:from>
    <xdr:to>
      <xdr:col>77</xdr:col>
      <xdr:colOff>95250</xdr:colOff>
      <xdr:row>15</xdr:row>
      <xdr:rowOff>44767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54944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847</xdr:rowOff>
    </xdr:from>
    <xdr:to>
      <xdr:col>72</xdr:col>
      <xdr:colOff>203200</xdr:colOff>
      <xdr:row>22</xdr:row>
      <xdr:rowOff>4339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601297"/>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81386</xdr:rowOff>
    </xdr:from>
    <xdr:to>
      <xdr:col>73</xdr:col>
      <xdr:colOff>44450</xdr:colOff>
      <xdr:row>17</xdr:row>
      <xdr:rowOff>11536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21713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9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37042</xdr:rowOff>
    </xdr:from>
    <xdr:to>
      <xdr:col>68</xdr:col>
      <xdr:colOff>152400</xdr:colOff>
      <xdr:row>22</xdr:row>
      <xdr:rowOff>4339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374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43180</xdr:rowOff>
    </xdr:from>
    <xdr:to>
      <xdr:col>68</xdr:col>
      <xdr:colOff>203200</xdr:colOff>
      <xdr:row>16</xdr:row>
      <xdr:rowOff>144780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154957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2434</xdr:rowOff>
    </xdr:from>
    <xdr:to>
      <xdr:col>64</xdr:col>
      <xdr:colOff>152400</xdr:colOff>
      <xdr:row>17</xdr:row>
      <xdr:rowOff>104034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114211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146262</xdr:rowOff>
    </xdr:from>
    <xdr:to>
      <xdr:col>81</xdr:col>
      <xdr:colOff>95250</xdr:colOff>
      <xdr:row>16</xdr:row>
      <xdr:rowOff>76412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118339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1905</xdr:rowOff>
    </xdr:from>
    <xdr:to>
      <xdr:col>77</xdr:col>
      <xdr:colOff>95250</xdr:colOff>
      <xdr:row>18</xdr:row>
      <xdr:rowOff>103505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121497</xdr:rowOff>
    </xdr:from>
    <xdr:to>
      <xdr:col>73</xdr:col>
      <xdr:colOff>44450</xdr:colOff>
      <xdr:row>21</xdr:row>
      <xdr:rowOff>51647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36424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124989</xdr:rowOff>
    </xdr:from>
    <xdr:to>
      <xdr:col>68</xdr:col>
      <xdr:colOff>203200</xdr:colOff>
      <xdr:row>22</xdr:row>
      <xdr:rowOff>55139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39916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157692</xdr:rowOff>
    </xdr:from>
    <xdr:to>
      <xdr:col>64</xdr:col>
      <xdr:colOff>152400</xdr:colOff>
      <xdr:row>21</xdr:row>
      <xdr:rowOff>87842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72619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おける経常経費充当経常一般財源等が減少したが，経常一般財源等も増加したため経常経費経常収支比率は０．９ポイント増の２４．０％となった。しかしながら，なお類似団体平均を上回っている。今後は，八千代町定員適正化計画の見直しを行うとともに，計画的な職員採用を実施しながら適切な定員管理に努める。また，時間外勤務の縮減やテレワークの導入等働き方改革の推進を行い，引き続き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107950</xdr:rowOff>
    </xdr:from>
    <xdr:to>
      <xdr:col>24</xdr:col>
      <xdr:colOff>25400</xdr:colOff>
      <xdr:row>39</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3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9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107950</xdr:rowOff>
    </xdr:from>
    <xdr:to>
      <xdr:col>19</xdr:col>
      <xdr:colOff>187325</xdr:colOff>
      <xdr:row>40</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23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69850</xdr:rowOff>
    </xdr:from>
    <xdr:to>
      <xdr:col>15</xdr:col>
      <xdr:colOff>98425</xdr:colOff>
      <xdr:row>41</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27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95250</xdr:rowOff>
    </xdr:from>
    <xdr:to>
      <xdr:col>15</xdr:col>
      <xdr:colOff>149225</xdr:colOff>
      <xdr:row>40</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165100</xdr:rowOff>
    </xdr:from>
    <xdr:to>
      <xdr:col>11</xdr:col>
      <xdr:colOff>9525</xdr:colOff>
      <xdr:row>41</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1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133350</xdr:rowOff>
    </xdr:from>
    <xdr:to>
      <xdr:col>11</xdr:col>
      <xdr:colOff>60325</xdr:colOff>
      <xdr:row>41</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57150</xdr:rowOff>
    </xdr:from>
    <xdr:to>
      <xdr:col>20</xdr:col>
      <xdr:colOff>38100</xdr:colOff>
      <xdr:row>38</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114300</xdr:rowOff>
    </xdr:from>
    <xdr:to>
      <xdr:col>6</xdr:col>
      <xdr:colOff>171450</xdr:colOff>
      <xdr:row>40</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物件費に係る経常収支比率は前年度から１．２ポイント増加し，１２．８％となったものの，類似団体平均を上回っている。前年度と比較すると，水道・光熱費の高騰や民間委託化が進んでおり各委託料の増加等により３２百万円増加している。今後は委託内容の見直しや長期契約を検討することなどにより</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委託金額の削減に努める。また，受益者負担の原則にたち各公共施設の使用料の見直しを行うとともに，ホームページ等の広告料拡充も図っていく。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25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24130</xdr:rowOff>
    </xdr:from>
    <xdr:to>
      <xdr:col>82</xdr:col>
      <xdr:colOff>196850</xdr:colOff>
      <xdr:row>19</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28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133350</xdr:rowOff>
    </xdr:from>
    <xdr:to>
      <xdr:col>78</xdr:col>
      <xdr:colOff>120650</xdr:colOff>
      <xdr:row>14</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21</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166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21</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87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64770</xdr:rowOff>
    </xdr:from>
    <xdr:to>
      <xdr:col>69</xdr:col>
      <xdr:colOff>142875</xdr:colOff>
      <xdr:row>21</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扶助費における経常経費一般財源等の額は，前年度から６百万円増加し，経常収支比率は前年度に比べて０．６ポイント増の８．８％となり，依然として類似団体平均を上回っている。障害者自立支援給付費等が増加した影響が考えられる。今後とも適切な補助制度の活用等により，町財政への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1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2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61</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28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95250</xdr:rowOff>
    </xdr:from>
    <xdr:to>
      <xdr:col>6</xdr:col>
      <xdr:colOff>171450</xdr:colOff>
      <xdr:row>62</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に係る経常収支比率は前年度と比べて０．９ポイント増加したものの，類似団体平均を４．７ポイント上回る１９．５％となっている。要因としては，経常経費充当一般財源等の額の維持補修費が増加していることが考えられる。道路や公共施設の建物等の老朽化が進み、維持補修費の費用も増加したと考えられる。今後，公共施設等の老朽化へ向けた検討を進め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48078</xdr:rowOff>
    </xdr:from>
    <xdr:to>
      <xdr:col>82</xdr:col>
      <xdr:colOff>107950</xdr:colOff>
      <xdr:row>61</xdr:row>
      <xdr:rowOff>113393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49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134455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48078</xdr:rowOff>
    </xdr:from>
    <xdr:to>
      <xdr:col>82</xdr:col>
      <xdr:colOff>196850</xdr:colOff>
      <xdr:row>53</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37193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397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39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62</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194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141515</xdr:rowOff>
    </xdr:from>
    <xdr:to>
      <xdr:col>74</xdr:col>
      <xdr:colOff>31750</xdr:colOff>
      <xdr:row>59</xdr:row>
      <xdr:rowOff>71665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81842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62</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82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149678</xdr:rowOff>
    </xdr:from>
    <xdr:to>
      <xdr:col>69</xdr:col>
      <xdr:colOff>142875</xdr:colOff>
      <xdr:row>62</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64605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おける経常経費一般財源等の額としては前年度と比べて，町単独補助金の減等により３２百万円増，経常収支比率は１．３ポイント増の１２．５％となっており，類似団体平均を下回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1270</xdr:rowOff>
    </xdr:from>
    <xdr:to>
      <xdr:col>82</xdr:col>
      <xdr:colOff>107950</xdr:colOff>
      <xdr:row>40</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60020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87647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1270</xdr:rowOff>
    </xdr:from>
    <xdr:to>
      <xdr:col>82</xdr:col>
      <xdr:colOff>196850</xdr:colOff>
      <xdr:row>35</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00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397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39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における経常経費一般財源等の額としては前年度から１４百万円増加し，経常収支比率は前年度から０．９ポイント増の１１．１％となった。地方債発行の抑制等により，公債費に係る経常収支比率は類似団体平均と比較すると８．７ポイント低い。今後は，給食センター施設更新事業に伴い発行した地方債の元利金償還開始や老朽化した公共施設の整備等により公債費が増加することを考え，普通建設事業費の精査，基金の有効的な活用等により地方債の発行を必要最小限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167822</xdr:rowOff>
    </xdr:from>
    <xdr:to>
      <xdr:col>24</xdr:col>
      <xdr:colOff>25400</xdr:colOff>
      <xdr:row>81</xdr:row>
      <xdr:rowOff>135164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836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82749</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167822</xdr:rowOff>
    </xdr:from>
    <xdr:to>
      <xdr:col>24</xdr:col>
      <xdr:colOff>114300</xdr:colOff>
      <xdr:row>73</xdr:row>
      <xdr:rowOff>167822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83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167822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585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7456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552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18143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585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108857</xdr:rowOff>
    </xdr:from>
    <xdr:to>
      <xdr:col>20</xdr:col>
      <xdr:colOff>38100</xdr:colOff>
      <xdr:row>79</xdr:row>
      <xdr:rowOff>39007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18143</xdr:rowOff>
    </xdr:from>
    <xdr:to>
      <xdr:col>15</xdr:col>
      <xdr:colOff>98425</xdr:colOff>
      <xdr:row>74</xdr:row>
      <xdr:rowOff>105228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83457</xdr:rowOff>
    </xdr:from>
    <xdr:to>
      <xdr:col>11</xdr:col>
      <xdr:colOff>9525</xdr:colOff>
      <xdr:row>74</xdr:row>
      <xdr:rowOff>105228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27214</xdr:rowOff>
    </xdr:from>
    <xdr:to>
      <xdr:col>11</xdr:col>
      <xdr:colOff>60325</xdr:colOff>
      <xdr:row>80</xdr:row>
      <xdr:rowOff>128814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91820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117022</xdr:rowOff>
    </xdr:from>
    <xdr:to>
      <xdr:col>24</xdr:col>
      <xdr:colOff>76200</xdr:colOff>
      <xdr:row>74</xdr:row>
      <xdr:rowOff>47172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25599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54428</xdr:rowOff>
    </xdr:from>
    <xdr:to>
      <xdr:col>11</xdr:col>
      <xdr:colOff>60325</xdr:colOff>
      <xdr:row>74</xdr:row>
      <xdr:rowOff>156028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166205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32657</xdr:rowOff>
    </xdr:from>
    <xdr:to>
      <xdr:col>6</xdr:col>
      <xdr:colOff>171450</xdr:colOff>
      <xdr:row>74</xdr:row>
      <xdr:rowOff>134257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144434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に係る経常収支比率は前年度と比べて４．９ポイント増加し，類似団体平均値を７．１ポイント上回る７７．６％となっている。前年度と比較して経常収支比率が全ての区分において増加している。経常一般財源（地方交付税・臨時財政対策債）の減少による影響で前年度から大きく増加したことが要因だと考えられる。今後は徹底した経費削減を行い，歳出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60706</xdr:rowOff>
    </xdr:from>
    <xdr:to>
      <xdr:col>82</xdr:col>
      <xdr:colOff>107950</xdr:colOff>
      <xdr:row>78</xdr:row>
      <xdr:rowOff>17272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919456"/>
          <a:ext cx="0" cy="47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160799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3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17272</xdr:rowOff>
    </xdr:from>
    <xdr:to>
      <xdr:col>82</xdr:col>
      <xdr:colOff>196850</xdr:colOff>
      <xdr:row>78</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3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147083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60706</xdr:rowOff>
    </xdr:from>
    <xdr:to>
      <xdr:col>82</xdr:col>
      <xdr:colOff>196850</xdr:colOff>
      <xdr:row>75</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9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6634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1287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131064</xdr:rowOff>
    </xdr:from>
    <xdr:to>
      <xdr:col>78</xdr:col>
      <xdr:colOff>120650</xdr:colOff>
      <xdr:row>75</xdr:row>
      <xdr:rowOff>61214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80</xdr:row>
      <xdr:rowOff>90424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7208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80</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961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46499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39624</xdr:rowOff>
    </xdr:from>
    <xdr:to>
      <xdr:col>69</xdr:col>
      <xdr:colOff>142875</xdr:colOff>
      <xdr:row>80</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126001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139878</xdr:rowOff>
    </xdr:from>
    <xdr:to>
      <xdr:col>29</xdr:col>
      <xdr:colOff>127000</xdr:colOff>
      <xdr:row>18</xdr:row>
      <xdr:rowOff>91872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02003"/>
          <a:ext cx="0" cy="132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102049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91872</xdr:rowOff>
    </xdr:from>
    <xdr:to>
      <xdr:col>30</xdr:col>
      <xdr:colOff>25400</xdr:colOff>
      <xdr:row>18</xdr:row>
      <xdr:rowOff>91872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25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54805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139878</xdr:rowOff>
    </xdr:from>
    <xdr:to>
      <xdr:col>30</xdr:col>
      <xdr:colOff>25400</xdr:colOff>
      <xdr:row>10</xdr:row>
      <xdr:rowOff>139878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020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44160</xdr:rowOff>
    </xdr:from>
    <xdr:to>
      <xdr:col>29</xdr:col>
      <xdr:colOff>127000</xdr:colOff>
      <xdr:row>18</xdr:row>
      <xdr:rowOff>91872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77885"/>
          <a:ext cx="6477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127877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06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111350</xdr:rowOff>
    </xdr:from>
    <xdr:to>
      <xdr:col>29</xdr:col>
      <xdr:colOff>177800</xdr:colOff>
      <xdr:row>13</xdr:row>
      <xdr:rowOff>41500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21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44160</xdr:rowOff>
    </xdr:from>
    <xdr:to>
      <xdr:col>26</xdr:col>
      <xdr:colOff>50800</xdr:colOff>
      <xdr:row>19</xdr:row>
      <xdr:rowOff>17806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7885"/>
          <a:ext cx="698500" cy="145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12</xdr:row>
      <xdr:rowOff>147501</xdr:rowOff>
    </xdr:from>
    <xdr:to>
      <xdr:col>26</xdr:col>
      <xdr:colOff>101600</xdr:colOff>
      <xdr:row>13</xdr:row>
      <xdr:rowOff>77651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25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87828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02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17806</xdr:rowOff>
    </xdr:from>
    <xdr:to>
      <xdr:col>22</xdr:col>
      <xdr:colOff>114300</xdr:colOff>
      <xdr:row>19</xdr:row>
      <xdr:rowOff>68228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2981"/>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26670</xdr:rowOff>
    </xdr:from>
    <xdr:to>
      <xdr:col>22</xdr:col>
      <xdr:colOff>165100</xdr:colOff>
      <xdr:row>13</xdr:row>
      <xdr:rowOff>128270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303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138447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07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68228</xdr:rowOff>
    </xdr:from>
    <xdr:to>
      <xdr:col>18</xdr:col>
      <xdr:colOff>177800</xdr:colOff>
      <xdr:row>19</xdr:row>
      <xdr:rowOff>135730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3403"/>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11</xdr:row>
      <xdr:rowOff>63671</xdr:rowOff>
    </xdr:from>
    <xdr:to>
      <xdr:col>19</xdr:col>
      <xdr:colOff>38100</xdr:colOff>
      <xdr:row>11</xdr:row>
      <xdr:rowOff>165271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1997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3998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176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137378</xdr:rowOff>
    </xdr:from>
    <xdr:to>
      <xdr:col>15</xdr:col>
      <xdr:colOff>101600</xdr:colOff>
      <xdr:row>12</xdr:row>
      <xdr:rowOff>67528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070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77705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18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41072</xdr:rowOff>
    </xdr:from>
    <xdr:to>
      <xdr:col>29</xdr:col>
      <xdr:colOff>177800</xdr:colOff>
      <xdr:row>18</xdr:row>
      <xdr:rowOff>142672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121099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164810</xdr:rowOff>
    </xdr:from>
    <xdr:to>
      <xdr:col>26</xdr:col>
      <xdr:colOff>101600</xdr:colOff>
      <xdr:row>18</xdr:row>
      <xdr:rowOff>94960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79737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138456</xdr:rowOff>
    </xdr:from>
    <xdr:to>
      <xdr:col>22</xdr:col>
      <xdr:colOff>165100</xdr:colOff>
      <xdr:row>19</xdr:row>
      <xdr:rowOff>68606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53383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17428</xdr:rowOff>
    </xdr:from>
    <xdr:to>
      <xdr:col>19</xdr:col>
      <xdr:colOff>38100</xdr:colOff>
      <xdr:row>19</xdr:row>
      <xdr:rowOff>119028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103805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84930</xdr:rowOff>
    </xdr:from>
    <xdr:to>
      <xdr:col>15</xdr:col>
      <xdr:colOff>101600</xdr:colOff>
      <xdr:row>20</xdr:row>
      <xdr:rowOff>15080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171307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335102</xdr:rowOff>
    </xdr:from>
    <xdr:to>
      <xdr:col>29</xdr:col>
      <xdr:colOff>127000</xdr:colOff>
      <xdr:row>37</xdr:row>
      <xdr:rowOff>170053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59652"/>
          <a:ext cx="0" cy="10351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180230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170053</xdr:rowOff>
    </xdr:from>
    <xdr:to>
      <xdr:col>30</xdr:col>
      <xdr:colOff>25400</xdr:colOff>
      <xdr:row>37</xdr:row>
      <xdr:rowOff>170053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94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78579</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335102</xdr:rowOff>
    </xdr:from>
    <xdr:to>
      <xdr:col>30</xdr:col>
      <xdr:colOff>25400</xdr:colOff>
      <xdr:row>33</xdr:row>
      <xdr:rowOff>335102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59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170053</xdr:rowOff>
    </xdr:from>
    <xdr:to>
      <xdr:col>29</xdr:col>
      <xdr:colOff>127000</xdr:colOff>
      <xdr:row>37</xdr:row>
      <xdr:rowOff>227470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94753"/>
          <a:ext cx="6477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190758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8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2781</xdr:rowOff>
    </xdr:from>
    <xdr:to>
      <xdr:col>29</xdr:col>
      <xdr:colOff>177800</xdr:colOff>
      <xdr:row>35</xdr:row>
      <xdr:rowOff>104381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13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227470</xdr:rowOff>
    </xdr:from>
    <xdr:to>
      <xdr:col>26</xdr:col>
      <xdr:colOff>50800</xdr:colOff>
      <xdr:row>37</xdr:row>
      <xdr:rowOff>239243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52170"/>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73114</xdr:rowOff>
    </xdr:from>
    <xdr:to>
      <xdr:col>26</xdr:col>
      <xdr:colOff>101600</xdr:colOff>
      <xdr:row>35</xdr:row>
      <xdr:rowOff>174714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83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184891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239014</xdr:rowOff>
    </xdr:from>
    <xdr:to>
      <xdr:col>22</xdr:col>
      <xdr:colOff>114300</xdr:colOff>
      <xdr:row>37</xdr:row>
      <xdr:rowOff>239243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363714"/>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202616</xdr:rowOff>
    </xdr:from>
    <xdr:to>
      <xdr:col>22</xdr:col>
      <xdr:colOff>165100</xdr:colOff>
      <xdr:row>35</xdr:row>
      <xdr:rowOff>304216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314393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239014</xdr:rowOff>
    </xdr:from>
    <xdr:to>
      <xdr:col>18</xdr:col>
      <xdr:colOff>177800</xdr:colOff>
      <xdr:row>37</xdr:row>
      <xdr:rowOff>257493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63714"/>
          <a:ext cx="6985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179108</xdr:rowOff>
    </xdr:from>
    <xdr:to>
      <xdr:col>19</xdr:col>
      <xdr:colOff>38100</xdr:colOff>
      <xdr:row>35</xdr:row>
      <xdr:rowOff>280708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8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290885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5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251537</xdr:rowOff>
    </xdr:from>
    <xdr:to>
      <xdr:col>15</xdr:col>
      <xdr:colOff>101600</xdr:colOff>
      <xdr:row>36</xdr:row>
      <xdr:rowOff>10237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119253</xdr:rowOff>
    </xdr:from>
    <xdr:to>
      <xdr:col>29</xdr:col>
      <xdr:colOff>177800</xdr:colOff>
      <xdr:row>37</xdr:row>
      <xdr:rowOff>220853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43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27830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5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176670</xdr:rowOff>
    </xdr:from>
    <xdr:to>
      <xdr:col>26</xdr:col>
      <xdr:colOff>101600</xdr:colOff>
      <xdr:row>37</xdr:row>
      <xdr:rowOff>278270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0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263047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8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188443</xdr:rowOff>
    </xdr:from>
    <xdr:to>
      <xdr:col>22</xdr:col>
      <xdr:colOff>165100</xdr:colOff>
      <xdr:row>37</xdr:row>
      <xdr:rowOff>290043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1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274820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188214</xdr:rowOff>
    </xdr:from>
    <xdr:to>
      <xdr:col>19</xdr:col>
      <xdr:colOff>38100</xdr:colOff>
      <xdr:row>37</xdr:row>
      <xdr:rowOff>289814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1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274591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9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206693</xdr:rowOff>
    </xdr:from>
    <xdr:to>
      <xdr:col>15</xdr:col>
      <xdr:colOff>101600</xdr:colOff>
      <xdr:row>37</xdr:row>
      <xdr:rowOff>308293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3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293070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1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59187</xdr:rowOff>
    </xdr:from>
    <xdr:to>
      <xdr:col>24</xdr:col>
      <xdr:colOff>62865</xdr:colOff>
      <xdr:row>37</xdr:row>
      <xdr:rowOff>117960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74137"/>
          <a:ext cx="1270" cy="1087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6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117960</xdr:rowOff>
    </xdr:from>
    <xdr:to>
      <xdr:col>24</xdr:col>
      <xdr:colOff>152400</xdr:colOff>
      <xdr:row>37</xdr:row>
      <xdr:rowOff>117960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6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5864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4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59187</xdr:rowOff>
    </xdr:from>
    <xdr:to>
      <xdr:col>24</xdr:col>
      <xdr:colOff>152400</xdr:colOff>
      <xdr:row>31</xdr:row>
      <xdr:rowOff>59187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7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103879</xdr:rowOff>
    </xdr:from>
    <xdr:to>
      <xdr:col>24</xdr:col>
      <xdr:colOff>63500</xdr:colOff>
      <xdr:row>37</xdr:row>
      <xdr:rowOff>117960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47529"/>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162549</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7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139672</xdr:rowOff>
    </xdr:from>
    <xdr:to>
      <xdr:col>24</xdr:col>
      <xdr:colOff>114300</xdr:colOff>
      <xdr:row>33</xdr:row>
      <xdr:rowOff>69822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103879</xdr:rowOff>
    </xdr:from>
    <xdr:to>
      <xdr:col>19</xdr:col>
      <xdr:colOff>177800</xdr:colOff>
      <xdr:row>38</xdr:row>
      <xdr:rowOff>47026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7529"/>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71458</xdr:rowOff>
    </xdr:from>
    <xdr:to>
      <xdr:col>20</xdr:col>
      <xdr:colOff>38100</xdr:colOff>
      <xdr:row>34</xdr:row>
      <xdr:rowOff>1608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18135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47026</xdr:rowOff>
    </xdr:from>
    <xdr:to>
      <xdr:col>15</xdr:col>
      <xdr:colOff>50800</xdr:colOff>
      <xdr:row>38</xdr:row>
      <xdr:rowOff>89225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62126"/>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120310</xdr:rowOff>
    </xdr:from>
    <xdr:to>
      <xdr:col>15</xdr:col>
      <xdr:colOff>101600</xdr:colOff>
      <xdr:row>34</xdr:row>
      <xdr:rowOff>50460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66987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89225</xdr:rowOff>
    </xdr:from>
    <xdr:to>
      <xdr:col>10</xdr:col>
      <xdr:colOff>114300</xdr:colOff>
      <xdr:row>39</xdr:row>
      <xdr:rowOff>8964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04325"/>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35911</xdr:rowOff>
    </xdr:from>
    <xdr:to>
      <xdr:col>10</xdr:col>
      <xdr:colOff>165100</xdr:colOff>
      <xdr:row>33</xdr:row>
      <xdr:rowOff>137511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9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154038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48575</xdr:rowOff>
    </xdr:from>
    <xdr:to>
      <xdr:col>6</xdr:col>
      <xdr:colOff>38100</xdr:colOff>
      <xdr:row>33</xdr:row>
      <xdr:rowOff>150175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166702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4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67160</xdr:rowOff>
    </xdr:from>
    <xdr:to>
      <xdr:col>24</xdr:col>
      <xdr:colOff>114300</xdr:colOff>
      <xdr:row>37</xdr:row>
      <xdr:rowOff>168760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153537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53079</xdr:rowOff>
    </xdr:from>
    <xdr:to>
      <xdr:col>20</xdr:col>
      <xdr:colOff>38100</xdr:colOff>
      <xdr:row>37</xdr:row>
      <xdr:rowOff>154679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145805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167676</xdr:rowOff>
    </xdr:from>
    <xdr:to>
      <xdr:col>15</xdr:col>
      <xdr:colOff>101600</xdr:colOff>
      <xdr:row>38</xdr:row>
      <xdr:rowOff>97826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88953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38425</xdr:rowOff>
    </xdr:from>
    <xdr:to>
      <xdr:col>10</xdr:col>
      <xdr:colOff>165100</xdr:colOff>
      <xdr:row>38</xdr:row>
      <xdr:rowOff>140025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131152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129614</xdr:rowOff>
    </xdr:from>
    <xdr:to>
      <xdr:col>6</xdr:col>
      <xdr:colOff>38100</xdr:colOff>
      <xdr:row>39</xdr:row>
      <xdr:rowOff>59764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61900</xdr:rowOff>
    </xdr:from>
    <xdr:to>
      <xdr:col>24</xdr:col>
      <xdr:colOff>62865</xdr:colOff>
      <xdr:row>55</xdr:row>
      <xdr:rowOff>69158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5850"/>
          <a:ext cx="1270" cy="69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72985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69158</xdr:rowOff>
    </xdr:from>
    <xdr:to>
      <xdr:col>24</xdr:col>
      <xdr:colOff>152400</xdr:colOff>
      <xdr:row>55</xdr:row>
      <xdr:rowOff>69158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49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8577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61900</xdr:rowOff>
    </xdr:from>
    <xdr:to>
      <xdr:col>24</xdr:col>
      <xdr:colOff>152400</xdr:colOff>
      <xdr:row>51</xdr:row>
      <xdr:rowOff>61900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69158</xdr:rowOff>
    </xdr:from>
    <xdr:to>
      <xdr:col>24</xdr:col>
      <xdr:colOff>63500</xdr:colOff>
      <xdr:row>57</xdr:row>
      <xdr:rowOff>4883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8908"/>
          <a:ext cx="838200" cy="2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161555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8905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138678</xdr:rowOff>
    </xdr:from>
    <xdr:to>
      <xdr:col>24</xdr:col>
      <xdr:colOff>114300</xdr:colOff>
      <xdr:row>53</xdr:row>
      <xdr:rowOff>68828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05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4883</xdr:rowOff>
    </xdr:from>
    <xdr:to>
      <xdr:col>19</xdr:col>
      <xdr:colOff>177800</xdr:colOff>
      <xdr:row>57</xdr:row>
      <xdr:rowOff>12294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753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101778</xdr:rowOff>
    </xdr:from>
    <xdr:to>
      <xdr:col>20</xdr:col>
      <xdr:colOff>38100</xdr:colOff>
      <xdr:row>54</xdr:row>
      <xdr:rowOff>31928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8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48455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9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12294</xdr:rowOff>
    </xdr:from>
    <xdr:to>
      <xdr:col>15</xdr:col>
      <xdr:colOff>50800</xdr:colOff>
      <xdr:row>57</xdr:row>
      <xdr:rowOff>124003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4944"/>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20225</xdr:rowOff>
    </xdr:from>
    <xdr:to>
      <xdr:col>15</xdr:col>
      <xdr:colOff>101600</xdr:colOff>
      <xdr:row>54</xdr:row>
      <xdr:rowOff>121825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138352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124003</xdr:rowOff>
    </xdr:from>
    <xdr:to>
      <xdr:col>10</xdr:col>
      <xdr:colOff>114300</xdr:colOff>
      <xdr:row>58</xdr:row>
      <xdr:rowOff>129928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6653"/>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40589</xdr:rowOff>
    </xdr:from>
    <xdr:to>
      <xdr:col>10</xdr:col>
      <xdr:colOff>165100</xdr:colOff>
      <xdr:row>54</xdr:row>
      <xdr:rowOff>142189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158716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106407</xdr:rowOff>
    </xdr:from>
    <xdr:to>
      <xdr:col>6</xdr:col>
      <xdr:colOff>38100</xdr:colOff>
      <xdr:row>55</xdr:row>
      <xdr:rowOff>36557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53084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18358</xdr:rowOff>
    </xdr:from>
    <xdr:to>
      <xdr:col>24</xdr:col>
      <xdr:colOff>114300</xdr:colOff>
      <xdr:row>55</xdr:row>
      <xdr:rowOff>119958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104735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125533</xdr:rowOff>
    </xdr:from>
    <xdr:to>
      <xdr:col>20</xdr:col>
      <xdr:colOff>38100</xdr:colOff>
      <xdr:row>57</xdr:row>
      <xdr:rowOff>55683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46810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132944</xdr:rowOff>
    </xdr:from>
    <xdr:to>
      <xdr:col>15</xdr:col>
      <xdr:colOff>101600</xdr:colOff>
      <xdr:row>57</xdr:row>
      <xdr:rowOff>63094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54221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73203</xdr:rowOff>
    </xdr:from>
    <xdr:to>
      <xdr:col>10</xdr:col>
      <xdr:colOff>165100</xdr:colOff>
      <xdr:row>58</xdr:row>
      <xdr:rowOff>3353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79128</xdr:rowOff>
    </xdr:from>
    <xdr:to>
      <xdr:col>6</xdr:col>
      <xdr:colOff>38100</xdr:colOff>
      <xdr:row>59</xdr:row>
      <xdr:rowOff>9278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40069</xdr:rowOff>
    </xdr:from>
    <xdr:to>
      <xdr:col>24</xdr:col>
      <xdr:colOff>62865</xdr:colOff>
      <xdr:row>78</xdr:row>
      <xdr:rowOff>164846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019"/>
          <a:ext cx="1270" cy="1324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168673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164846</xdr:rowOff>
    </xdr:from>
    <xdr:to>
      <xdr:col>24</xdr:col>
      <xdr:colOff>152400</xdr:colOff>
      <xdr:row>78</xdr:row>
      <xdr:rowOff>164846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3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40069</xdr:rowOff>
    </xdr:from>
    <xdr:to>
      <xdr:col>24</xdr:col>
      <xdr:colOff>152400</xdr:colOff>
      <xdr:row>71</xdr:row>
      <xdr:rowOff>40069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30735</xdr:rowOff>
    </xdr:from>
    <xdr:to>
      <xdr:col>24</xdr:col>
      <xdr:colOff>63500</xdr:colOff>
      <xdr:row>78</xdr:row>
      <xdr:rowOff>153606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32385"/>
          <a:ext cx="838200" cy="2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23004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8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xdr:rowOff>
    </xdr:from>
    <xdr:to>
      <xdr:col>24</xdr:col>
      <xdr:colOff>114300</xdr:colOff>
      <xdr:row>76</xdr:row>
      <xdr:rowOff>101727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153606</xdr:rowOff>
    </xdr:from>
    <xdr:to>
      <xdr:col>19</xdr:col>
      <xdr:colOff>177800</xdr:colOff>
      <xdr:row>79</xdr:row>
      <xdr:rowOff>118935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6706"/>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133477</xdr:rowOff>
    </xdr:from>
    <xdr:to>
      <xdr:col>20</xdr:col>
      <xdr:colOff>38100</xdr:colOff>
      <xdr:row>78</xdr:row>
      <xdr:rowOff>63627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80154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140462</xdr:rowOff>
    </xdr:from>
    <xdr:to>
      <xdr:col>15</xdr:col>
      <xdr:colOff>50800</xdr:colOff>
      <xdr:row>79</xdr:row>
      <xdr:rowOff>118935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27762"/>
          <a:ext cx="889000" cy="8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32131</xdr:rowOff>
    </xdr:from>
    <xdr:to>
      <xdr:col>15</xdr:col>
      <xdr:colOff>101600</xdr:colOff>
      <xdr:row>78</xdr:row>
      <xdr:rowOff>133731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150258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140462</xdr:rowOff>
    </xdr:from>
    <xdr:to>
      <xdr:col>10</xdr:col>
      <xdr:colOff>114300</xdr:colOff>
      <xdr:row>75</xdr:row>
      <xdr:rowOff>72644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2776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159195</xdr:rowOff>
    </xdr:from>
    <xdr:to>
      <xdr:col>10</xdr:col>
      <xdr:colOff>165100</xdr:colOff>
      <xdr:row>79</xdr:row>
      <xdr:rowOff>89345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5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80472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6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135382</xdr:rowOff>
    </xdr:from>
    <xdr:to>
      <xdr:col>6</xdr:col>
      <xdr:colOff>38100</xdr:colOff>
      <xdr:row>79</xdr:row>
      <xdr:rowOff>65532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5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6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151385</xdr:rowOff>
    </xdr:from>
    <xdr:to>
      <xdr:col>24</xdr:col>
      <xdr:colOff>114300</xdr:colOff>
      <xdr:row>77</xdr:row>
      <xdr:rowOff>81535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129812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102806</xdr:rowOff>
    </xdr:from>
    <xdr:to>
      <xdr:col>20</xdr:col>
      <xdr:colOff>38100</xdr:colOff>
      <xdr:row>79</xdr:row>
      <xdr:rowOff>32956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24083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68135</xdr:rowOff>
    </xdr:from>
    <xdr:to>
      <xdr:col>15</xdr:col>
      <xdr:colOff>101600</xdr:colOff>
      <xdr:row>79</xdr:row>
      <xdr:rowOff>169735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6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160862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70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89662</xdr:rowOff>
    </xdr:from>
    <xdr:to>
      <xdr:col>10</xdr:col>
      <xdr:colOff>165100</xdr:colOff>
      <xdr:row>75</xdr:row>
      <xdr:rowOff>19812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36339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55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21844</xdr:rowOff>
    </xdr:from>
    <xdr:to>
      <xdr:col>6</xdr:col>
      <xdr:colOff>38100</xdr:colOff>
      <xdr:row>75</xdr:row>
      <xdr:rowOff>123444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139971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6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128933</xdr:rowOff>
    </xdr:from>
    <xdr:to>
      <xdr:col>24</xdr:col>
      <xdr:colOff>62865</xdr:colOff>
      <xdr:row>98</xdr:row>
      <xdr:rowOff>67577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9433"/>
          <a:ext cx="1270" cy="131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71404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67577</xdr:rowOff>
    </xdr:from>
    <xdr:to>
      <xdr:col>24</xdr:col>
      <xdr:colOff>152400</xdr:colOff>
      <xdr:row>98</xdr:row>
      <xdr:rowOff>67577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6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75610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128933</xdr:rowOff>
    </xdr:from>
    <xdr:to>
      <xdr:col>24</xdr:col>
      <xdr:colOff>152400</xdr:colOff>
      <xdr:row>90</xdr:row>
      <xdr:rowOff>128933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121389</xdr:rowOff>
    </xdr:from>
    <xdr:to>
      <xdr:col>24</xdr:col>
      <xdr:colOff>63500</xdr:colOff>
      <xdr:row>95</xdr:row>
      <xdr:rowOff>115514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066239"/>
          <a:ext cx="838200" cy="3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111434</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5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88557</xdr:rowOff>
    </xdr:from>
    <xdr:to>
      <xdr:col>24</xdr:col>
      <xdr:colOff>114300</xdr:colOff>
      <xdr:row>95</xdr:row>
      <xdr:rowOff>18707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121389</xdr:rowOff>
    </xdr:from>
    <xdr:to>
      <xdr:col>19</xdr:col>
      <xdr:colOff>177800</xdr:colOff>
      <xdr:row>96</xdr:row>
      <xdr:rowOff>129391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66239"/>
          <a:ext cx="889000" cy="5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118756</xdr:rowOff>
    </xdr:from>
    <xdr:to>
      <xdr:col>20</xdr:col>
      <xdr:colOff>38100</xdr:colOff>
      <xdr:row>94</xdr:row>
      <xdr:rowOff>48906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40033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129391</xdr:rowOff>
    </xdr:from>
    <xdr:to>
      <xdr:col>15</xdr:col>
      <xdr:colOff>50800</xdr:colOff>
      <xdr:row>97</xdr:row>
      <xdr:rowOff>63257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8591"/>
          <a:ext cx="8890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31522</xdr:rowOff>
    </xdr:from>
    <xdr:to>
      <xdr:col>15</xdr:col>
      <xdr:colOff>101600</xdr:colOff>
      <xdr:row>96</xdr:row>
      <xdr:rowOff>133122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149649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63257</xdr:rowOff>
    </xdr:from>
    <xdr:to>
      <xdr:col>10</xdr:col>
      <xdr:colOff>114300</xdr:colOff>
      <xdr:row>97</xdr:row>
      <xdr:rowOff>143312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390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97565</xdr:rowOff>
    </xdr:from>
    <xdr:to>
      <xdr:col>10</xdr:col>
      <xdr:colOff>165100</xdr:colOff>
      <xdr:row>97</xdr:row>
      <xdr:rowOff>27715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5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44242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6970</xdr:rowOff>
    </xdr:from>
    <xdr:to>
      <xdr:col>6</xdr:col>
      <xdr:colOff>38100</xdr:colOff>
      <xdr:row>97</xdr:row>
      <xdr:rowOff>108570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3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125097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64714</xdr:rowOff>
    </xdr:from>
    <xdr:to>
      <xdr:col>24</xdr:col>
      <xdr:colOff>114300</xdr:colOff>
      <xdr:row>95</xdr:row>
      <xdr:rowOff>166314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43141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70589</xdr:rowOff>
    </xdr:from>
    <xdr:to>
      <xdr:col>20</xdr:col>
      <xdr:colOff>38100</xdr:colOff>
      <xdr:row>94</xdr:row>
      <xdr:rowOff>739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17266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7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78591</xdr:rowOff>
    </xdr:from>
    <xdr:to>
      <xdr:col>15</xdr:col>
      <xdr:colOff>101600</xdr:colOff>
      <xdr:row>97</xdr:row>
      <xdr:rowOff>8741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171318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12457</xdr:rowOff>
    </xdr:from>
    <xdr:to>
      <xdr:col>10</xdr:col>
      <xdr:colOff>165100</xdr:colOff>
      <xdr:row>97</xdr:row>
      <xdr:rowOff>114057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105184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3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92512</xdr:rowOff>
    </xdr:from>
    <xdr:to>
      <xdr:col>6</xdr:col>
      <xdr:colOff>38100</xdr:colOff>
      <xdr:row>98</xdr:row>
      <xdr:rowOff>22662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153959</xdr:rowOff>
    </xdr:from>
    <xdr:to>
      <xdr:col>54</xdr:col>
      <xdr:colOff>189865</xdr:colOff>
      <xdr:row>37</xdr:row>
      <xdr:rowOff>166380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7459"/>
          <a:ext cx="1270" cy="12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170207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166380</xdr:rowOff>
    </xdr:from>
    <xdr:to>
      <xdr:col>55</xdr:col>
      <xdr:colOff>88900</xdr:colOff>
      <xdr:row>37</xdr:row>
      <xdr:rowOff>166380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100636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7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153959</xdr:rowOff>
    </xdr:from>
    <xdr:to>
      <xdr:col>55</xdr:col>
      <xdr:colOff>88900</xdr:colOff>
      <xdr:row>30</xdr:row>
      <xdr:rowOff>153959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166380</xdr:rowOff>
    </xdr:from>
    <xdr:to>
      <xdr:col>55</xdr:col>
      <xdr:colOff>0</xdr:colOff>
      <xdr:row>38</xdr:row>
      <xdr:rowOff>104925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10030"/>
          <a:ext cx="8382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53217</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8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30340</xdr:rowOff>
    </xdr:from>
    <xdr:to>
      <xdr:col>55</xdr:col>
      <xdr:colOff>50800</xdr:colOff>
      <xdr:row>35</xdr:row>
      <xdr:rowOff>131940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64453</xdr:rowOff>
    </xdr:from>
    <xdr:to>
      <xdr:col>50</xdr:col>
      <xdr:colOff>114300</xdr:colOff>
      <xdr:row>38</xdr:row>
      <xdr:rowOff>104925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722303"/>
          <a:ext cx="889000" cy="8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46885</xdr:rowOff>
    </xdr:from>
    <xdr:to>
      <xdr:col>50</xdr:col>
      <xdr:colOff>165100</xdr:colOff>
      <xdr:row>35</xdr:row>
      <xdr:rowOff>148485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165012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64453</xdr:rowOff>
    </xdr:from>
    <xdr:to>
      <xdr:col>45</xdr:col>
      <xdr:colOff>177800</xdr:colOff>
      <xdr:row>38</xdr:row>
      <xdr:rowOff>28972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722303"/>
          <a:ext cx="889000" cy="8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83709</xdr:rowOff>
    </xdr:from>
    <xdr:to>
      <xdr:col>46</xdr:col>
      <xdr:colOff>38100</xdr:colOff>
      <xdr:row>31</xdr:row>
      <xdr:rowOff>13859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30386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28972</xdr:rowOff>
    </xdr:from>
    <xdr:to>
      <xdr:col>41</xdr:col>
      <xdr:colOff>50800</xdr:colOff>
      <xdr:row>38</xdr:row>
      <xdr:rowOff>137043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44072"/>
          <a:ext cx="889000" cy="10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52743</xdr:rowOff>
    </xdr:from>
    <xdr:to>
      <xdr:col>41</xdr:col>
      <xdr:colOff>101600</xdr:colOff>
      <xdr:row>36</xdr:row>
      <xdr:rowOff>154343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170870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63802</xdr:rowOff>
    </xdr:from>
    <xdr:to>
      <xdr:col>36</xdr:col>
      <xdr:colOff>165100</xdr:colOff>
      <xdr:row>37</xdr:row>
      <xdr:rowOff>165402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10479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115579</xdr:rowOff>
    </xdr:from>
    <xdr:to>
      <xdr:col>55</xdr:col>
      <xdr:colOff>50800</xdr:colOff>
      <xdr:row>38</xdr:row>
      <xdr:rowOff>45729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30506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54125</xdr:rowOff>
    </xdr:from>
    <xdr:to>
      <xdr:col>50</xdr:col>
      <xdr:colOff>165100</xdr:colOff>
      <xdr:row>38</xdr:row>
      <xdr:rowOff>155725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146852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13653</xdr:rowOff>
    </xdr:from>
    <xdr:to>
      <xdr:col>46</xdr:col>
      <xdr:colOff>38100</xdr:colOff>
      <xdr:row>33</xdr:row>
      <xdr:rowOff>115253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106380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7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149622</xdr:rowOff>
    </xdr:from>
    <xdr:to>
      <xdr:col>41</xdr:col>
      <xdr:colOff>101600</xdr:colOff>
      <xdr:row>38</xdr:row>
      <xdr:rowOff>79772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70899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86243</xdr:rowOff>
    </xdr:from>
    <xdr:to>
      <xdr:col>36</xdr:col>
      <xdr:colOff>165100</xdr:colOff>
      <xdr:row>39</xdr:row>
      <xdr:rowOff>16393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163388</xdr:rowOff>
    </xdr:from>
    <xdr:to>
      <xdr:col>54</xdr:col>
      <xdr:colOff>189865</xdr:colOff>
      <xdr:row>58</xdr:row>
      <xdr:rowOff>104332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35888"/>
          <a:ext cx="1270" cy="13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108159</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104332</xdr:rowOff>
    </xdr:from>
    <xdr:to>
      <xdr:col>55</xdr:col>
      <xdr:colOff>88900</xdr:colOff>
      <xdr:row>58</xdr:row>
      <xdr:rowOff>104332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48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110065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1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163388</xdr:rowOff>
    </xdr:from>
    <xdr:to>
      <xdr:col>55</xdr:col>
      <xdr:colOff>88900</xdr:colOff>
      <xdr:row>50</xdr:row>
      <xdr:rowOff>163388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3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84063</xdr:rowOff>
    </xdr:from>
    <xdr:to>
      <xdr:col>55</xdr:col>
      <xdr:colOff>0</xdr:colOff>
      <xdr:row>58</xdr:row>
      <xdr:rowOff>104332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2816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95612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182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72735</xdr:rowOff>
    </xdr:from>
    <xdr:to>
      <xdr:col>55</xdr:col>
      <xdr:colOff>50800</xdr:colOff>
      <xdr:row>55</xdr:row>
      <xdr:rowOff>2885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19696</xdr:rowOff>
    </xdr:from>
    <xdr:to>
      <xdr:col>50</xdr:col>
      <xdr:colOff>114300</xdr:colOff>
      <xdr:row>58</xdr:row>
      <xdr:rowOff>84063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63796"/>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62992</xdr:rowOff>
    </xdr:from>
    <xdr:to>
      <xdr:col>50</xdr:col>
      <xdr:colOff>165100</xdr:colOff>
      <xdr:row>55</xdr:row>
      <xdr:rowOff>164592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9669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154613</xdr:rowOff>
    </xdr:from>
    <xdr:to>
      <xdr:col>45</xdr:col>
      <xdr:colOff>177800</xdr:colOff>
      <xdr:row>58</xdr:row>
      <xdr:rowOff>19696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55813"/>
          <a:ext cx="889000" cy="20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49984</xdr:rowOff>
    </xdr:from>
    <xdr:to>
      <xdr:col>46</xdr:col>
      <xdr:colOff>38100</xdr:colOff>
      <xdr:row>54</xdr:row>
      <xdr:rowOff>151584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168111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0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148420</xdr:rowOff>
    </xdr:from>
    <xdr:to>
      <xdr:col>41</xdr:col>
      <xdr:colOff>50800</xdr:colOff>
      <xdr:row>56</xdr:row>
      <xdr:rowOff>154613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49620"/>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159134</xdr:rowOff>
    </xdr:from>
    <xdr:to>
      <xdr:col>41</xdr:col>
      <xdr:colOff>101600</xdr:colOff>
      <xdr:row>55</xdr:row>
      <xdr:rowOff>89284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105811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11459</xdr:rowOff>
    </xdr:from>
    <xdr:to>
      <xdr:col>36</xdr:col>
      <xdr:colOff>165100</xdr:colOff>
      <xdr:row>55</xdr:row>
      <xdr:rowOff>113059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129586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53532</xdr:rowOff>
    </xdr:from>
    <xdr:to>
      <xdr:col>55</xdr:col>
      <xdr:colOff>50800</xdr:colOff>
      <xdr:row>58</xdr:row>
      <xdr:rowOff>155132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139909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33263</xdr:rowOff>
    </xdr:from>
    <xdr:to>
      <xdr:col>50</xdr:col>
      <xdr:colOff>165100</xdr:colOff>
      <xdr:row>58</xdr:row>
      <xdr:rowOff>134863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125990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7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140346</xdr:rowOff>
    </xdr:from>
    <xdr:to>
      <xdr:col>46</xdr:col>
      <xdr:colOff>38100</xdr:colOff>
      <xdr:row>58</xdr:row>
      <xdr:rowOff>70496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103813</xdr:rowOff>
    </xdr:from>
    <xdr:to>
      <xdr:col>41</xdr:col>
      <xdr:colOff>101600</xdr:colOff>
      <xdr:row>57</xdr:row>
      <xdr:rowOff>33963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25090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97620</xdr:rowOff>
    </xdr:from>
    <xdr:to>
      <xdr:col>36</xdr:col>
      <xdr:colOff>165100</xdr:colOff>
      <xdr:row>57</xdr:row>
      <xdr:rowOff>27770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18897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44069</xdr:rowOff>
    </xdr:from>
    <xdr:to>
      <xdr:col>54</xdr:col>
      <xdr:colOff>189865</xdr:colOff>
      <xdr:row>78</xdr:row>
      <xdr:rowOff>161492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45569"/>
          <a:ext cx="1270" cy="148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165319</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3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161492</xdr:rowOff>
    </xdr:from>
    <xdr:to>
      <xdr:col>55</xdr:col>
      <xdr:colOff>88900</xdr:colOff>
      <xdr:row>78</xdr:row>
      <xdr:rowOff>161492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3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162196</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44069</xdr:rowOff>
    </xdr:from>
    <xdr:to>
      <xdr:col>55</xdr:col>
      <xdr:colOff>88900</xdr:colOff>
      <xdr:row>70</xdr:row>
      <xdr:rowOff>44069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4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115393</xdr:rowOff>
    </xdr:from>
    <xdr:to>
      <xdr:col>55</xdr:col>
      <xdr:colOff>0</xdr:colOff>
      <xdr:row>78</xdr:row>
      <xdr:rowOff>68605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17043"/>
          <a:ext cx="838200" cy="1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139666</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26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116789</xdr:rowOff>
    </xdr:from>
    <xdr:to>
      <xdr:col>55</xdr:col>
      <xdr:colOff>50800</xdr:colOff>
      <xdr:row>76</xdr:row>
      <xdr:rowOff>46940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75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23113</xdr:rowOff>
    </xdr:from>
    <xdr:to>
      <xdr:col>50</xdr:col>
      <xdr:colOff>114300</xdr:colOff>
      <xdr:row>77</xdr:row>
      <xdr:rowOff>115393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24763"/>
          <a:ext cx="889000" cy="9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7899</xdr:rowOff>
    </xdr:from>
    <xdr:to>
      <xdr:col>50</xdr:col>
      <xdr:colOff>165100</xdr:colOff>
      <xdr:row>76</xdr:row>
      <xdr:rowOff>109499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3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126027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28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23113</xdr:rowOff>
    </xdr:from>
    <xdr:to>
      <xdr:col>45</xdr:col>
      <xdr:colOff>177800</xdr:colOff>
      <xdr:row>78</xdr:row>
      <xdr:rowOff>38125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24763"/>
          <a:ext cx="889000" cy="1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39904</xdr:rowOff>
    </xdr:from>
    <xdr:to>
      <xdr:col>46</xdr:col>
      <xdr:colOff>38100</xdr:colOff>
      <xdr:row>75</xdr:row>
      <xdr:rowOff>141504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8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158031</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428" y="126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50546</xdr:rowOff>
    </xdr:from>
    <xdr:to>
      <xdr:col>41</xdr:col>
      <xdr:colOff>50800</xdr:colOff>
      <xdr:row>78</xdr:row>
      <xdr:rowOff>38125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52196"/>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39294</xdr:rowOff>
    </xdr:from>
    <xdr:to>
      <xdr:col>41</xdr:col>
      <xdr:colOff>101600</xdr:colOff>
      <xdr:row>75</xdr:row>
      <xdr:rowOff>140894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8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157421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267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133401</xdr:rowOff>
    </xdr:from>
    <xdr:to>
      <xdr:col>36</xdr:col>
      <xdr:colOff>165100</xdr:colOff>
      <xdr:row>77</xdr:row>
      <xdr:rowOff>63551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80078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293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17805</xdr:rowOff>
    </xdr:from>
    <xdr:to>
      <xdr:col>55</xdr:col>
      <xdr:colOff>50800</xdr:colOff>
      <xdr:row>78</xdr:row>
      <xdr:rowOff>119405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104182</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64593</xdr:rowOff>
    </xdr:from>
    <xdr:to>
      <xdr:col>50</xdr:col>
      <xdr:colOff>165100</xdr:colOff>
      <xdr:row>77</xdr:row>
      <xdr:rowOff>166193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157320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143763</xdr:rowOff>
    </xdr:from>
    <xdr:to>
      <xdr:col>46</xdr:col>
      <xdr:colOff>38100</xdr:colOff>
      <xdr:row>77</xdr:row>
      <xdr:rowOff>73913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65040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158775</xdr:rowOff>
    </xdr:from>
    <xdr:to>
      <xdr:col>41</xdr:col>
      <xdr:colOff>101600</xdr:colOff>
      <xdr:row>78</xdr:row>
      <xdr:rowOff>88925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80052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171196</xdr:rowOff>
    </xdr:from>
    <xdr:to>
      <xdr:col>36</xdr:col>
      <xdr:colOff>165100</xdr:colOff>
      <xdr:row>77</xdr:row>
      <xdr:rowOff>101346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92473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120628</xdr:rowOff>
    </xdr:from>
    <xdr:to>
      <xdr:col>54</xdr:col>
      <xdr:colOff>189865</xdr:colOff>
      <xdr:row>98</xdr:row>
      <xdr:rowOff>82240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1128"/>
          <a:ext cx="1270" cy="133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86067</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82240</xdr:rowOff>
    </xdr:from>
    <xdr:to>
      <xdr:col>55</xdr:col>
      <xdr:colOff>88900</xdr:colOff>
      <xdr:row>98</xdr:row>
      <xdr:rowOff>82240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67305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120628</xdr:rowOff>
    </xdr:from>
    <xdr:to>
      <xdr:col>55</xdr:col>
      <xdr:colOff>88900</xdr:colOff>
      <xdr:row>90</xdr:row>
      <xdr:rowOff>120628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82060</xdr:rowOff>
    </xdr:from>
    <xdr:to>
      <xdr:col>55</xdr:col>
      <xdr:colOff>0</xdr:colOff>
      <xdr:row>98</xdr:row>
      <xdr:rowOff>82240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84160"/>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103074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47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80197</xdr:rowOff>
    </xdr:from>
    <xdr:to>
      <xdr:col>55</xdr:col>
      <xdr:colOff>50800</xdr:colOff>
      <xdr:row>95</xdr:row>
      <xdr:rowOff>10347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162593</xdr:rowOff>
    </xdr:from>
    <xdr:to>
      <xdr:col>50</xdr:col>
      <xdr:colOff>114300</xdr:colOff>
      <xdr:row>98</xdr:row>
      <xdr:rowOff>82060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93243"/>
          <a:ext cx="8890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136302</xdr:rowOff>
    </xdr:from>
    <xdr:to>
      <xdr:col>50</xdr:col>
      <xdr:colOff>165100</xdr:colOff>
      <xdr:row>95</xdr:row>
      <xdr:rowOff>66452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82979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149938</xdr:rowOff>
    </xdr:from>
    <xdr:to>
      <xdr:col>45</xdr:col>
      <xdr:colOff>177800</xdr:colOff>
      <xdr:row>97</xdr:row>
      <xdr:rowOff>162593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37688"/>
          <a:ext cx="889000" cy="3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153871</xdr:rowOff>
    </xdr:from>
    <xdr:to>
      <xdr:col>46</xdr:col>
      <xdr:colOff>38100</xdr:colOff>
      <xdr:row>94</xdr:row>
      <xdr:rowOff>84021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0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100548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8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149938</xdr:rowOff>
    </xdr:from>
    <xdr:to>
      <xdr:col>41</xdr:col>
      <xdr:colOff>50800</xdr:colOff>
      <xdr:row>96</xdr:row>
      <xdr:rowOff>141137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37688"/>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106699</xdr:rowOff>
    </xdr:from>
    <xdr:to>
      <xdr:col>41</xdr:col>
      <xdr:colOff>101600</xdr:colOff>
      <xdr:row>95</xdr:row>
      <xdr:rowOff>36849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53376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122586</xdr:rowOff>
    </xdr:from>
    <xdr:to>
      <xdr:col>36</xdr:col>
      <xdr:colOff>165100</xdr:colOff>
      <xdr:row>96</xdr:row>
      <xdr:rowOff>52736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31440</xdr:rowOff>
    </xdr:from>
    <xdr:to>
      <xdr:col>55</xdr:col>
      <xdr:colOff>50800</xdr:colOff>
      <xdr:row>98</xdr:row>
      <xdr:rowOff>133040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117817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31260</xdr:rowOff>
    </xdr:from>
    <xdr:to>
      <xdr:col>50</xdr:col>
      <xdr:colOff>165100</xdr:colOff>
      <xdr:row>98</xdr:row>
      <xdr:rowOff>132860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123987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111793</xdr:rowOff>
    </xdr:from>
    <xdr:to>
      <xdr:col>46</xdr:col>
      <xdr:colOff>38100</xdr:colOff>
      <xdr:row>98</xdr:row>
      <xdr:rowOff>41943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99138</xdr:rowOff>
    </xdr:from>
    <xdr:to>
      <xdr:col>41</xdr:col>
      <xdr:colOff>101600</xdr:colOff>
      <xdr:row>96</xdr:row>
      <xdr:rowOff>29288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20415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90337</xdr:rowOff>
    </xdr:from>
    <xdr:to>
      <xdr:col>36</xdr:col>
      <xdr:colOff>165100</xdr:colOff>
      <xdr:row>97</xdr:row>
      <xdr:rowOff>20487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11614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19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122343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4216</xdr:rowOff>
    </xdr:from>
    <xdr:to>
      <xdr:col>86</xdr:col>
      <xdr:colOff>25400</xdr:colOff>
      <xdr:row>31</xdr:row>
      <xdr:rowOff>4216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154602</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155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131725</xdr:rowOff>
    </xdr:from>
    <xdr:to>
      <xdr:col>85</xdr:col>
      <xdr:colOff>177800</xdr:colOff>
      <xdr:row>37</xdr:row>
      <xdr:rowOff>61875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41478</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91110</xdr:rowOff>
    </xdr:from>
    <xdr:to>
      <xdr:col>81</xdr:col>
      <xdr:colOff>101600</xdr:colOff>
      <xdr:row>38</xdr:row>
      <xdr:rowOff>21260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37787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41478</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120523</xdr:rowOff>
    </xdr:from>
    <xdr:to>
      <xdr:col>76</xdr:col>
      <xdr:colOff>165100</xdr:colOff>
      <xdr:row>38</xdr:row>
      <xdr:rowOff>50673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87681</xdr:rowOff>
    </xdr:from>
    <xdr:to>
      <xdr:col>72</xdr:col>
      <xdr:colOff>38100</xdr:colOff>
      <xdr:row>37</xdr:row>
      <xdr:rowOff>17831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34358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0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49124</xdr:rowOff>
    </xdr:from>
    <xdr:to>
      <xdr:col>67</xdr:col>
      <xdr:colOff>101600</xdr:colOff>
      <xdr:row>36</xdr:row>
      <xdr:rowOff>150724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167251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9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162128</xdr:rowOff>
    </xdr:from>
    <xdr:to>
      <xdr:col>76</xdr:col>
      <xdr:colOff>165100</xdr:colOff>
      <xdr:row>39</xdr:row>
      <xdr:rowOff>92278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83405</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36340</xdr:rowOff>
    </xdr:from>
    <xdr:to>
      <xdr:col>85</xdr:col>
      <xdr:colOff>126364</xdr:colOff>
      <xdr:row>78</xdr:row>
      <xdr:rowOff>118016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09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121843</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118016</xdr:rowOff>
    </xdr:from>
    <xdr:to>
      <xdr:col>86</xdr:col>
      <xdr:colOff>25400</xdr:colOff>
      <xdr:row>78</xdr:row>
      <xdr:rowOff>118016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9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154467</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8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36340</xdr:rowOff>
    </xdr:from>
    <xdr:to>
      <xdr:col>86</xdr:col>
      <xdr:colOff>25400</xdr:colOff>
      <xdr:row>71</xdr:row>
      <xdr:rowOff>36340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118016</xdr:rowOff>
    </xdr:from>
    <xdr:to>
      <xdr:col>85</xdr:col>
      <xdr:colOff>127000</xdr:colOff>
      <xdr:row>78</xdr:row>
      <xdr:rowOff>130409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91116"/>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141854</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486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118977</xdr:rowOff>
    </xdr:from>
    <xdr:to>
      <xdr:col>85</xdr:col>
      <xdr:colOff>177800</xdr:colOff>
      <xdr:row>74</xdr:row>
      <xdr:rowOff>49127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130409</xdr:rowOff>
    </xdr:from>
    <xdr:to>
      <xdr:col>81</xdr:col>
      <xdr:colOff>50800</xdr:colOff>
      <xdr:row>78</xdr:row>
      <xdr:rowOff>142999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503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170886</xdr:rowOff>
    </xdr:from>
    <xdr:to>
      <xdr:col>81</xdr:col>
      <xdr:colOff>101600</xdr:colOff>
      <xdr:row>74</xdr:row>
      <xdr:rowOff>101036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117563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141790</xdr:rowOff>
    </xdr:from>
    <xdr:to>
      <xdr:col>76</xdr:col>
      <xdr:colOff>114300</xdr:colOff>
      <xdr:row>78</xdr:row>
      <xdr:rowOff>142999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514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34591</xdr:rowOff>
    </xdr:from>
    <xdr:to>
      <xdr:col>76</xdr:col>
      <xdr:colOff>165100</xdr:colOff>
      <xdr:row>74</xdr:row>
      <xdr:rowOff>136191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152718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141790</xdr:rowOff>
    </xdr:from>
    <xdr:to>
      <xdr:col>71</xdr:col>
      <xdr:colOff>177800</xdr:colOff>
      <xdr:row>78</xdr:row>
      <xdr:rowOff>142165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51489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44307</xdr:rowOff>
    </xdr:from>
    <xdr:to>
      <xdr:col>72</xdr:col>
      <xdr:colOff>38100</xdr:colOff>
      <xdr:row>73</xdr:row>
      <xdr:rowOff>145907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162434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28598</xdr:rowOff>
    </xdr:from>
    <xdr:to>
      <xdr:col>67</xdr:col>
      <xdr:colOff>101600</xdr:colOff>
      <xdr:row>73</xdr:row>
      <xdr:rowOff>130198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67216</xdr:rowOff>
    </xdr:from>
    <xdr:to>
      <xdr:col>85</xdr:col>
      <xdr:colOff>177800</xdr:colOff>
      <xdr:row>78</xdr:row>
      <xdr:rowOff>168816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153593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79609</xdr:rowOff>
    </xdr:from>
    <xdr:to>
      <xdr:col>81</xdr:col>
      <xdr:colOff>101600</xdr:colOff>
      <xdr:row>79</xdr:row>
      <xdr:rowOff>9759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5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92199</xdr:rowOff>
    </xdr:from>
    <xdr:to>
      <xdr:col>76</xdr:col>
      <xdr:colOff>165100</xdr:colOff>
      <xdr:row>79</xdr:row>
      <xdr:rowOff>22349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13476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90990</xdr:rowOff>
    </xdr:from>
    <xdr:to>
      <xdr:col>72</xdr:col>
      <xdr:colOff>38100</xdr:colOff>
      <xdr:row>79</xdr:row>
      <xdr:rowOff>21140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12267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5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91365</xdr:rowOff>
    </xdr:from>
    <xdr:to>
      <xdr:col>67</xdr:col>
      <xdr:colOff>101600</xdr:colOff>
      <xdr:row>79</xdr:row>
      <xdr:rowOff>21515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12642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4894</xdr:rowOff>
    </xdr:from>
    <xdr:to>
      <xdr:col>85</xdr:col>
      <xdr:colOff>126364</xdr:colOff>
      <xdr:row>93</xdr:row>
      <xdr:rowOff>29287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35394"/>
          <a:ext cx="1269" cy="53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33114</xdr:rowOff>
    </xdr:from>
    <xdr:ext cx="534377"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59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29287</xdr:rowOff>
    </xdr:from>
    <xdr:to>
      <xdr:col>86</xdr:col>
      <xdr:colOff>25400</xdr:colOff>
      <xdr:row>93</xdr:row>
      <xdr:rowOff>29287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97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123021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4894</xdr:rowOff>
    </xdr:from>
    <xdr:to>
      <xdr:col>86</xdr:col>
      <xdr:colOff>25400</xdr:colOff>
      <xdr:row>90</xdr:row>
      <xdr:rowOff>4894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116954</xdr:rowOff>
    </xdr:from>
    <xdr:to>
      <xdr:col>85</xdr:col>
      <xdr:colOff>127000</xdr:colOff>
      <xdr:row>93</xdr:row>
      <xdr:rowOff>122875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890354"/>
          <a:ext cx="838200" cy="1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96187</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552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73310</xdr:rowOff>
    </xdr:from>
    <xdr:to>
      <xdr:col>85</xdr:col>
      <xdr:colOff>177800</xdr:colOff>
      <xdr:row>92</xdr:row>
      <xdr:rowOff>3460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56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122875</xdr:rowOff>
    </xdr:from>
    <xdr:to>
      <xdr:col>81</xdr:col>
      <xdr:colOff>50800</xdr:colOff>
      <xdr:row>95</xdr:row>
      <xdr:rowOff>161051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067725"/>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104377</xdr:rowOff>
    </xdr:from>
    <xdr:to>
      <xdr:col>81</xdr:col>
      <xdr:colOff>101600</xdr:colOff>
      <xdr:row>91</xdr:row>
      <xdr:rowOff>34527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55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51054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53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161051</xdr:rowOff>
    </xdr:from>
    <xdr:to>
      <xdr:col>76</xdr:col>
      <xdr:colOff>114300</xdr:colOff>
      <xdr:row>97</xdr:row>
      <xdr:rowOff>29308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48801"/>
          <a:ext cx="889000" cy="2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20754</xdr:rowOff>
    </xdr:from>
    <xdr:to>
      <xdr:col>76</xdr:col>
      <xdr:colOff>165100</xdr:colOff>
      <xdr:row>94</xdr:row>
      <xdr:rowOff>122354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13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138881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59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23845</xdr:rowOff>
    </xdr:from>
    <xdr:to>
      <xdr:col>71</xdr:col>
      <xdr:colOff>177800</xdr:colOff>
      <xdr:row>97</xdr:row>
      <xdr:rowOff>29308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65449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10559</xdr:rowOff>
    </xdr:from>
    <xdr:to>
      <xdr:col>72</xdr:col>
      <xdr:colOff>38100</xdr:colOff>
      <xdr:row>95</xdr:row>
      <xdr:rowOff>112159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2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128686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0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141980</xdr:rowOff>
    </xdr:from>
    <xdr:to>
      <xdr:col>67</xdr:col>
      <xdr:colOff>101600</xdr:colOff>
      <xdr:row>96</xdr:row>
      <xdr:rowOff>72130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88657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2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66154</xdr:rowOff>
    </xdr:from>
    <xdr:to>
      <xdr:col>85</xdr:col>
      <xdr:colOff>177800</xdr:colOff>
      <xdr:row>92</xdr:row>
      <xdr:rowOff>167754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8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152531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7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72075</xdr:rowOff>
    </xdr:from>
    <xdr:to>
      <xdr:col>81</xdr:col>
      <xdr:colOff>101600</xdr:colOff>
      <xdr:row>94</xdr:row>
      <xdr:rowOff>2225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0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164802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110251</xdr:rowOff>
    </xdr:from>
    <xdr:to>
      <xdr:col>76</xdr:col>
      <xdr:colOff>165100</xdr:colOff>
      <xdr:row>96</xdr:row>
      <xdr:rowOff>40401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31528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4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149958</xdr:rowOff>
    </xdr:from>
    <xdr:to>
      <xdr:col>72</xdr:col>
      <xdr:colOff>38100</xdr:colOff>
      <xdr:row>97</xdr:row>
      <xdr:rowOff>80108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71235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144495</xdr:rowOff>
    </xdr:from>
    <xdr:to>
      <xdr:col>67</xdr:col>
      <xdr:colOff>101600</xdr:colOff>
      <xdr:row>97</xdr:row>
      <xdr:rowOff>74645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65772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153743</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7243"/>
          <a:ext cx="1269" cy="14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100420</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153743</xdr:rowOff>
    </xdr:from>
    <xdr:to>
      <xdr:col>116</xdr:col>
      <xdr:colOff>152400</xdr:colOff>
      <xdr:row>30</xdr:row>
      <xdr:rowOff>153743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97409</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83959"/>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52994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25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30117</xdr:rowOff>
    </xdr:from>
    <xdr:to>
      <xdr:col>116</xdr:col>
      <xdr:colOff>114300</xdr:colOff>
      <xdr:row>37</xdr:row>
      <xdr:rowOff>131717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7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18361</xdr:rowOff>
    </xdr:from>
    <xdr:to>
      <xdr:col>112</xdr:col>
      <xdr:colOff>38100</xdr:colOff>
      <xdr:row>37</xdr:row>
      <xdr:rowOff>119961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136488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3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27668</xdr:rowOff>
    </xdr:from>
    <xdr:to>
      <xdr:col>107</xdr:col>
      <xdr:colOff>101600</xdr:colOff>
      <xdr:row>38</xdr:row>
      <xdr:rowOff>129268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145795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143111</xdr:rowOff>
    </xdr:from>
    <xdr:to>
      <xdr:col>102</xdr:col>
      <xdr:colOff>165100</xdr:colOff>
      <xdr:row>38</xdr:row>
      <xdr:rowOff>73261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89788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119924</xdr:rowOff>
    </xdr:from>
    <xdr:to>
      <xdr:col>98</xdr:col>
      <xdr:colOff>38100</xdr:colOff>
      <xdr:row>39</xdr:row>
      <xdr:rowOff>50074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66601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46609</xdr:rowOff>
    </xdr:from>
    <xdr:to>
      <xdr:col>112</xdr:col>
      <xdr:colOff>38100</xdr:colOff>
      <xdr:row>39</xdr:row>
      <xdr:rowOff>148209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139336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130937</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31987"/>
          <a:ext cx="1269" cy="162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77614</xdr:rowOff>
    </xdr:from>
    <xdr:ext cx="469744"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0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130937</xdr:rowOff>
    </xdr:from>
    <xdr:to>
      <xdr:col>116</xdr:col>
      <xdr:colOff>152400</xdr:colOff>
      <xdr:row>49</xdr:row>
      <xdr:rowOff>130937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31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108458</xdr:rowOff>
    </xdr:from>
    <xdr:to>
      <xdr:col>116</xdr:col>
      <xdr:colOff>63500</xdr:colOff>
      <xdr:row>58</xdr:row>
      <xdr:rowOff>125984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5255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77868</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33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54991</xdr:rowOff>
    </xdr:from>
    <xdr:to>
      <xdr:col>116</xdr:col>
      <xdr:colOff>114300</xdr:colOff>
      <xdr:row>55</xdr:row>
      <xdr:rowOff>156591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4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108458</xdr:rowOff>
    </xdr:from>
    <xdr:to>
      <xdr:col>111</xdr:col>
      <xdr:colOff>177800</xdr:colOff>
      <xdr:row>58</xdr:row>
      <xdr:rowOff>110744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0525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62992</xdr:rowOff>
    </xdr:from>
    <xdr:to>
      <xdr:col>112</xdr:col>
      <xdr:colOff>38100</xdr:colOff>
      <xdr:row>55</xdr:row>
      <xdr:rowOff>164592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9669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26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110744</xdr:rowOff>
    </xdr:from>
    <xdr:to>
      <xdr:col>107</xdr:col>
      <xdr:colOff>50800</xdr:colOff>
      <xdr:row>58</xdr:row>
      <xdr:rowOff>112268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054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52324</xdr:rowOff>
    </xdr:from>
    <xdr:to>
      <xdr:col>107</xdr:col>
      <xdr:colOff>101600</xdr:colOff>
      <xdr:row>55</xdr:row>
      <xdr:rowOff>153924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170451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96266</xdr:rowOff>
    </xdr:from>
    <xdr:to>
      <xdr:col>102</xdr:col>
      <xdr:colOff>114300</xdr:colOff>
      <xdr:row>58</xdr:row>
      <xdr:rowOff>112268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40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152908</xdr:rowOff>
    </xdr:from>
    <xdr:to>
      <xdr:col>102</xdr:col>
      <xdr:colOff>165100</xdr:colOff>
      <xdr:row>56</xdr:row>
      <xdr:rowOff>83058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99585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137668</xdr:rowOff>
    </xdr:from>
    <xdr:to>
      <xdr:col>98</xdr:col>
      <xdr:colOff>38100</xdr:colOff>
      <xdr:row>56</xdr:row>
      <xdr:rowOff>67818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84345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161561</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3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57658</xdr:rowOff>
    </xdr:from>
    <xdr:to>
      <xdr:col>112</xdr:col>
      <xdr:colOff>38100</xdr:colOff>
      <xdr:row>58</xdr:row>
      <xdr:rowOff>159258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150385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09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59944</xdr:rowOff>
    </xdr:from>
    <xdr:to>
      <xdr:col>107</xdr:col>
      <xdr:colOff>101600</xdr:colOff>
      <xdr:row>58</xdr:row>
      <xdr:rowOff>161544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152671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09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61468</xdr:rowOff>
    </xdr:from>
    <xdr:to>
      <xdr:col>102</xdr:col>
      <xdr:colOff>165100</xdr:colOff>
      <xdr:row>58</xdr:row>
      <xdr:rowOff>163068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154195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45466</xdr:rowOff>
    </xdr:from>
    <xdr:to>
      <xdr:col>98</xdr:col>
      <xdr:colOff>38100</xdr:colOff>
      <xdr:row>58</xdr:row>
      <xdr:rowOff>147066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138193</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135654</xdr:rowOff>
    </xdr:from>
    <xdr:to>
      <xdr:col>116</xdr:col>
      <xdr:colOff>62864</xdr:colOff>
      <xdr:row>77</xdr:row>
      <xdr:rowOff>96861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37154"/>
          <a:ext cx="1269" cy="11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100688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3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96861</xdr:rowOff>
    </xdr:from>
    <xdr:to>
      <xdr:col>116</xdr:col>
      <xdr:colOff>152400</xdr:colOff>
      <xdr:row>77</xdr:row>
      <xdr:rowOff>96861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9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82331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135654</xdr:rowOff>
    </xdr:from>
    <xdr:to>
      <xdr:col>116</xdr:col>
      <xdr:colOff>152400</xdr:colOff>
      <xdr:row>70</xdr:row>
      <xdr:rowOff>135654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3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120155</xdr:rowOff>
    </xdr:from>
    <xdr:to>
      <xdr:col>116</xdr:col>
      <xdr:colOff>63500</xdr:colOff>
      <xdr:row>76</xdr:row>
      <xdr:rowOff>130990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50355"/>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30624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7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7747</xdr:rowOff>
    </xdr:from>
    <xdr:to>
      <xdr:col>116</xdr:col>
      <xdr:colOff>114300</xdr:colOff>
      <xdr:row>75</xdr:row>
      <xdr:rowOff>109347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120155</xdr:rowOff>
    </xdr:from>
    <xdr:to>
      <xdr:col>111</xdr:col>
      <xdr:colOff>177800</xdr:colOff>
      <xdr:row>76</xdr:row>
      <xdr:rowOff>171200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50355"/>
          <a:ext cx="889000" cy="5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32458</xdr:rowOff>
    </xdr:from>
    <xdr:to>
      <xdr:col>112</xdr:col>
      <xdr:colOff>38100</xdr:colOff>
      <xdr:row>74</xdr:row>
      <xdr:rowOff>134058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150585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4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161120</xdr:rowOff>
    </xdr:from>
    <xdr:to>
      <xdr:col>107</xdr:col>
      <xdr:colOff>50800</xdr:colOff>
      <xdr:row>76</xdr:row>
      <xdr:rowOff>171200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91320"/>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97518</xdr:rowOff>
    </xdr:from>
    <xdr:to>
      <xdr:col>107</xdr:col>
      <xdr:colOff>101600</xdr:colOff>
      <xdr:row>74</xdr:row>
      <xdr:rowOff>27668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44195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3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161120</xdr:rowOff>
    </xdr:from>
    <xdr:to>
      <xdr:col>102</xdr:col>
      <xdr:colOff>114300</xdr:colOff>
      <xdr:row>77</xdr:row>
      <xdr:rowOff>17445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9132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134140</xdr:rowOff>
    </xdr:from>
    <xdr:to>
      <xdr:col>102</xdr:col>
      <xdr:colOff>165100</xdr:colOff>
      <xdr:row>75</xdr:row>
      <xdr:rowOff>64290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80817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133774</xdr:rowOff>
    </xdr:from>
    <xdr:to>
      <xdr:col>98</xdr:col>
      <xdr:colOff>38100</xdr:colOff>
      <xdr:row>75</xdr:row>
      <xdr:rowOff>63924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80451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80190</xdr:rowOff>
    </xdr:from>
    <xdr:to>
      <xdr:col>116</xdr:col>
      <xdr:colOff>114300</xdr:colOff>
      <xdr:row>77</xdr:row>
      <xdr:rowOff>10340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58617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69355</xdr:rowOff>
    </xdr:from>
    <xdr:to>
      <xdr:col>112</xdr:col>
      <xdr:colOff>38100</xdr:colOff>
      <xdr:row>76</xdr:row>
      <xdr:rowOff>170955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162082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120400</xdr:rowOff>
    </xdr:from>
    <xdr:to>
      <xdr:col>107</xdr:col>
      <xdr:colOff>101600</xdr:colOff>
      <xdr:row>77</xdr:row>
      <xdr:rowOff>50550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41677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110320</xdr:rowOff>
    </xdr:from>
    <xdr:to>
      <xdr:col>102</xdr:col>
      <xdr:colOff>165100</xdr:colOff>
      <xdr:row>77</xdr:row>
      <xdr:rowOff>40470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31597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138095</xdr:rowOff>
    </xdr:from>
    <xdr:to>
      <xdr:col>98</xdr:col>
      <xdr:colOff>38100</xdr:colOff>
      <xdr:row>77</xdr:row>
      <xdr:rowOff>68245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59372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歳出決算総額は，住民一人当たり４４３，９７２円となっており，全ての項目において類似団体平均値を下回っている。構成項目のひとつである人件費は住民一人当たり６８，４５１円となっており，前年度と同様，類似団体と比較して最も低い額となっている。今後も計画的な職員採用を実施しながら適正な定員管理に努める。物件費は，前年度から１４，６２６円増の７４，７０３円となっている。ふるさと納税の受入件数増により経費が増加していることが要因である。積立金は，住民一人当たり４５，９９５円となっている。老朽化の進む公共施設の更新に備えて基金の積み増しを行っているところである。扶助費は，前年度から１４，７４３円減の８３，５５８円となっており，子育て世帯への臨時特別給付金など，臨時的な給付が減となったことが要因である。扶助費は，今後も増加することが予想されるため，国・県補助金による財源確保や人件費の抑制，公共施設等総合管理計画に基づく事業費等の精査を行い，より無駄のない適正規模の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21590</xdr:rowOff>
    </xdr:from>
    <xdr:to>
      <xdr:col>24</xdr:col>
      <xdr:colOff>62865</xdr:colOff>
      <xdr:row>38</xdr:row>
      <xdr:rowOff>123698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5090"/>
          <a:ext cx="1270" cy="1473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127525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123698</xdr:rowOff>
    </xdr:from>
    <xdr:to>
      <xdr:col>24</xdr:col>
      <xdr:colOff>152400</xdr:colOff>
      <xdr:row>38</xdr:row>
      <xdr:rowOff>123698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21590</xdr:rowOff>
    </xdr:from>
    <xdr:to>
      <xdr:col>24</xdr:col>
      <xdr:colOff>152400</xdr:colOff>
      <xdr:row>30</xdr:row>
      <xdr:rowOff>21590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21590</xdr:rowOff>
    </xdr:from>
    <xdr:to>
      <xdr:col>24</xdr:col>
      <xdr:colOff>63500</xdr:colOff>
      <xdr:row>31</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16509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146575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4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168148</xdr:rowOff>
    </xdr:from>
    <xdr:to>
      <xdr:col>24</xdr:col>
      <xdr:colOff>114300</xdr:colOff>
      <xdr:row>34</xdr:row>
      <xdr:rowOff>98298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6350</xdr:rowOff>
    </xdr:from>
    <xdr:to>
      <xdr:col>19</xdr:col>
      <xdr:colOff>177800</xdr:colOff>
      <xdr:row>31</xdr:row>
      <xdr:rowOff>163322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21300"/>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16510</xdr:rowOff>
    </xdr:from>
    <xdr:to>
      <xdr:col>20</xdr:col>
      <xdr:colOff>38100</xdr:colOff>
      <xdr:row>32</xdr:row>
      <xdr:rowOff>118110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5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109237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163322</xdr:rowOff>
    </xdr:from>
    <xdr:to>
      <xdr:col>15</xdr:col>
      <xdr:colOff>50800</xdr:colOff>
      <xdr:row>33</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8272"/>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77470</xdr:rowOff>
    </xdr:from>
    <xdr:to>
      <xdr:col>15</xdr:col>
      <xdr:colOff>101600</xdr:colOff>
      <xdr:row>35</xdr:row>
      <xdr:rowOff>7620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170197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49022</xdr:rowOff>
    </xdr:from>
    <xdr:to>
      <xdr:col>10</xdr:col>
      <xdr:colOff>114300</xdr:colOff>
      <xdr:row>33</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35422"/>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133858</xdr:rowOff>
    </xdr:from>
    <xdr:to>
      <xdr:col>10</xdr:col>
      <xdr:colOff>165100</xdr:colOff>
      <xdr:row>35</xdr:row>
      <xdr:rowOff>64008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55135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12700</xdr:rowOff>
    </xdr:from>
    <xdr:to>
      <xdr:col>6</xdr:col>
      <xdr:colOff>38100</xdr:colOff>
      <xdr:row>34</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105427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142240</xdr:rowOff>
    </xdr:from>
    <xdr:to>
      <xdr:col>24</xdr:col>
      <xdr:colOff>114300</xdr:colOff>
      <xdr:row>30</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95267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127000</xdr:rowOff>
    </xdr:from>
    <xdr:to>
      <xdr:col>20</xdr:col>
      <xdr:colOff>38100</xdr:colOff>
      <xdr:row>31</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73677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112522</xdr:rowOff>
    </xdr:from>
    <xdr:to>
      <xdr:col>15</xdr:col>
      <xdr:colOff>101600</xdr:colOff>
      <xdr:row>32</xdr:row>
      <xdr:rowOff>42672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59199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51562</xdr:rowOff>
    </xdr:from>
    <xdr:to>
      <xdr:col>10</xdr:col>
      <xdr:colOff>165100</xdr:colOff>
      <xdr:row>33</xdr:row>
      <xdr:rowOff>153162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169689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169672</xdr:rowOff>
    </xdr:from>
    <xdr:to>
      <xdr:col>6</xdr:col>
      <xdr:colOff>38100</xdr:colOff>
      <xdr:row>32</xdr:row>
      <xdr:rowOff>99822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116349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52255</xdr:rowOff>
    </xdr:from>
    <xdr:to>
      <xdr:col>24</xdr:col>
      <xdr:colOff>62865</xdr:colOff>
      <xdr:row>56</xdr:row>
      <xdr:rowOff>76922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96205"/>
          <a:ext cx="1270" cy="88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80749</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68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76922</xdr:rowOff>
    </xdr:from>
    <xdr:to>
      <xdr:col>24</xdr:col>
      <xdr:colOff>152400</xdr:colOff>
      <xdr:row>56</xdr:row>
      <xdr:rowOff>76922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7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170382</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7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52255</xdr:rowOff>
    </xdr:from>
    <xdr:to>
      <xdr:col>24</xdr:col>
      <xdr:colOff>152400</xdr:colOff>
      <xdr:row>51</xdr:row>
      <xdr:rowOff>52255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9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9659</xdr:rowOff>
    </xdr:from>
    <xdr:to>
      <xdr:col>24</xdr:col>
      <xdr:colOff>63500</xdr:colOff>
      <xdr:row>56</xdr:row>
      <xdr:rowOff>117950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39409"/>
          <a:ext cx="8382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167174</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082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144297</xdr:rowOff>
    </xdr:from>
    <xdr:to>
      <xdr:col>24</xdr:col>
      <xdr:colOff>114300</xdr:colOff>
      <xdr:row>54</xdr:row>
      <xdr:rowOff>74447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2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2431</xdr:rowOff>
    </xdr:from>
    <xdr:to>
      <xdr:col>19</xdr:col>
      <xdr:colOff>177800</xdr:colOff>
      <xdr:row>56</xdr:row>
      <xdr:rowOff>117950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917831"/>
          <a:ext cx="889000" cy="8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93221</xdr:rowOff>
    </xdr:from>
    <xdr:to>
      <xdr:col>20</xdr:col>
      <xdr:colOff>38100</xdr:colOff>
      <xdr:row>55</xdr:row>
      <xdr:rowOff>23371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39898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2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2431</xdr:rowOff>
    </xdr:from>
    <xdr:to>
      <xdr:col>15</xdr:col>
      <xdr:colOff>50800</xdr:colOff>
      <xdr:row>59</xdr:row>
      <xdr:rowOff>19283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917831"/>
          <a:ext cx="889000" cy="1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16695</xdr:rowOff>
    </xdr:from>
    <xdr:to>
      <xdr:col>15</xdr:col>
      <xdr:colOff>101600</xdr:colOff>
      <xdr:row>50</xdr:row>
      <xdr:rowOff>118295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134822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6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19283</xdr:rowOff>
    </xdr:from>
    <xdr:to>
      <xdr:col>10</xdr:col>
      <xdr:colOff>114300</xdr:colOff>
      <xdr:row>59</xdr:row>
      <xdr:rowOff>102460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4833"/>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43028</xdr:rowOff>
    </xdr:from>
    <xdr:to>
      <xdr:col>10</xdr:col>
      <xdr:colOff>165100</xdr:colOff>
      <xdr:row>57</xdr:row>
      <xdr:rowOff>144628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161155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165198</xdr:rowOff>
    </xdr:from>
    <xdr:to>
      <xdr:col>6</xdr:col>
      <xdr:colOff>38100</xdr:colOff>
      <xdr:row>58</xdr:row>
      <xdr:rowOff>95348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3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111875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130309</xdr:rowOff>
    </xdr:from>
    <xdr:to>
      <xdr:col>24</xdr:col>
      <xdr:colOff>114300</xdr:colOff>
      <xdr:row>55</xdr:row>
      <xdr:rowOff>60459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108736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6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67150</xdr:rowOff>
    </xdr:from>
    <xdr:to>
      <xdr:col>20</xdr:col>
      <xdr:colOff>38100</xdr:colOff>
      <xdr:row>56</xdr:row>
      <xdr:rowOff>168750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159877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6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123081</xdr:rowOff>
    </xdr:from>
    <xdr:to>
      <xdr:col>15</xdr:col>
      <xdr:colOff>101600</xdr:colOff>
      <xdr:row>52</xdr:row>
      <xdr:rowOff>53231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44358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139933</xdr:rowOff>
    </xdr:from>
    <xdr:to>
      <xdr:col>10</xdr:col>
      <xdr:colOff>165100</xdr:colOff>
      <xdr:row>59</xdr:row>
      <xdr:rowOff>70083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61210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51660</xdr:rowOff>
    </xdr:from>
    <xdr:to>
      <xdr:col>6</xdr:col>
      <xdr:colOff>38100</xdr:colOff>
      <xdr:row>59</xdr:row>
      <xdr:rowOff>153260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144387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118161</xdr:rowOff>
    </xdr:from>
    <xdr:to>
      <xdr:col>24</xdr:col>
      <xdr:colOff>62865</xdr:colOff>
      <xdr:row>78</xdr:row>
      <xdr:rowOff>92608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91111"/>
          <a:ext cx="1270" cy="11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96435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92608</xdr:rowOff>
    </xdr:from>
    <xdr:to>
      <xdr:col>24</xdr:col>
      <xdr:colOff>152400</xdr:colOff>
      <xdr:row>78</xdr:row>
      <xdr:rowOff>92608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6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64838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222,196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118161</xdr:rowOff>
    </xdr:from>
    <xdr:to>
      <xdr:col>24</xdr:col>
      <xdr:colOff>152400</xdr:colOff>
      <xdr:row>71</xdr:row>
      <xdr:rowOff>118161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97295</xdr:rowOff>
    </xdr:from>
    <xdr:to>
      <xdr:col>24</xdr:col>
      <xdr:colOff>63500</xdr:colOff>
      <xdr:row>78</xdr:row>
      <xdr:rowOff>92608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98945"/>
          <a:ext cx="8382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166222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82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143345</xdr:rowOff>
    </xdr:from>
    <xdr:to>
      <xdr:col>24</xdr:col>
      <xdr:colOff>114300</xdr:colOff>
      <xdr:row>75</xdr:row>
      <xdr:rowOff>73495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3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97295</xdr:rowOff>
    </xdr:from>
    <xdr:to>
      <xdr:col>19</xdr:col>
      <xdr:colOff>177800</xdr:colOff>
      <xdr:row>79</xdr:row>
      <xdr:rowOff>73482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9894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16294</xdr:rowOff>
    </xdr:from>
    <xdr:to>
      <xdr:col>20</xdr:col>
      <xdr:colOff>38100</xdr:colOff>
      <xdr:row>74</xdr:row>
      <xdr:rowOff>117894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134421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73482</xdr:rowOff>
    </xdr:from>
    <xdr:to>
      <xdr:col>15</xdr:col>
      <xdr:colOff>50800</xdr:colOff>
      <xdr:row>79</xdr:row>
      <xdr:rowOff>138176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61803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15151</xdr:rowOff>
    </xdr:from>
    <xdr:to>
      <xdr:col>15</xdr:col>
      <xdr:colOff>101600</xdr:colOff>
      <xdr:row>75</xdr:row>
      <xdr:rowOff>116751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133278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101181</xdr:rowOff>
    </xdr:from>
    <xdr:to>
      <xdr:col>10</xdr:col>
      <xdr:colOff>114300</xdr:colOff>
      <xdr:row>79</xdr:row>
      <xdr:rowOff>138176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645731"/>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21667</xdr:rowOff>
    </xdr:from>
    <xdr:to>
      <xdr:col>10</xdr:col>
      <xdr:colOff>165100</xdr:colOff>
      <xdr:row>76</xdr:row>
      <xdr:rowOff>123267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139793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62878</xdr:rowOff>
    </xdr:from>
    <xdr:to>
      <xdr:col>6</xdr:col>
      <xdr:colOff>38100</xdr:colOff>
      <xdr:row>76</xdr:row>
      <xdr:rowOff>164478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9555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41808</xdr:rowOff>
    </xdr:from>
    <xdr:to>
      <xdr:col>24</xdr:col>
      <xdr:colOff>114300</xdr:colOff>
      <xdr:row>78</xdr:row>
      <xdr:rowOff>143408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128185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3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46495</xdr:rowOff>
    </xdr:from>
    <xdr:to>
      <xdr:col>20</xdr:col>
      <xdr:colOff>38100</xdr:colOff>
      <xdr:row>77</xdr:row>
      <xdr:rowOff>148095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139222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4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22682</xdr:rowOff>
    </xdr:from>
    <xdr:to>
      <xdr:col>15</xdr:col>
      <xdr:colOff>101600</xdr:colOff>
      <xdr:row>79</xdr:row>
      <xdr:rowOff>124282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115409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87376</xdr:rowOff>
    </xdr:from>
    <xdr:to>
      <xdr:col>10</xdr:col>
      <xdr:colOff>165100</xdr:colOff>
      <xdr:row>80</xdr:row>
      <xdr:rowOff>17526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8653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50381</xdr:rowOff>
    </xdr:from>
    <xdr:to>
      <xdr:col>6</xdr:col>
      <xdr:colOff>38100</xdr:colOff>
      <xdr:row>79</xdr:row>
      <xdr:rowOff>151981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143108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92056</xdr:rowOff>
    </xdr:from>
    <xdr:to>
      <xdr:col>24</xdr:col>
      <xdr:colOff>62865</xdr:colOff>
      <xdr:row>97</xdr:row>
      <xdr:rowOff>165342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2556"/>
          <a:ext cx="1270" cy="127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169169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165342</xdr:rowOff>
    </xdr:from>
    <xdr:to>
      <xdr:col>24</xdr:col>
      <xdr:colOff>152400</xdr:colOff>
      <xdr:row>97</xdr:row>
      <xdr:rowOff>165342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38733</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92056</xdr:rowOff>
    </xdr:from>
    <xdr:to>
      <xdr:col>24</xdr:col>
      <xdr:colOff>152400</xdr:colOff>
      <xdr:row>90</xdr:row>
      <xdr:rowOff>92056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165342</xdr:rowOff>
    </xdr:from>
    <xdr:to>
      <xdr:col>24</xdr:col>
      <xdr:colOff>63500</xdr:colOff>
      <xdr:row>98</xdr:row>
      <xdr:rowOff>40773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95992"/>
          <a:ext cx="8382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126065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70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103188</xdr:rowOff>
    </xdr:from>
    <xdr:to>
      <xdr:col>24</xdr:col>
      <xdr:colOff>114300</xdr:colOff>
      <xdr:row>95</xdr:row>
      <xdr:rowOff>33338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40773</xdr:rowOff>
    </xdr:from>
    <xdr:to>
      <xdr:col>19</xdr:col>
      <xdr:colOff>177800</xdr:colOff>
      <xdr:row>99</xdr:row>
      <xdr:rowOff>749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42873"/>
          <a:ext cx="8890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134734</xdr:rowOff>
    </xdr:from>
    <xdr:to>
      <xdr:col>20</xdr:col>
      <xdr:colOff>38100</xdr:colOff>
      <xdr:row>94</xdr:row>
      <xdr:rowOff>64884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81411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43365</xdr:rowOff>
    </xdr:from>
    <xdr:to>
      <xdr:col>15</xdr:col>
      <xdr:colOff>50800</xdr:colOff>
      <xdr:row>99</xdr:row>
      <xdr:rowOff>749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45465"/>
          <a:ext cx="889000" cy="1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21329</xdr:rowOff>
    </xdr:from>
    <xdr:to>
      <xdr:col>15</xdr:col>
      <xdr:colOff>101600</xdr:colOff>
      <xdr:row>95</xdr:row>
      <xdr:rowOff>122929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43365</xdr:rowOff>
    </xdr:from>
    <xdr:to>
      <xdr:col>10</xdr:col>
      <xdr:colOff>114300</xdr:colOff>
      <xdr:row>98</xdr:row>
      <xdr:rowOff>77482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45465"/>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98310</xdr:rowOff>
    </xdr:from>
    <xdr:to>
      <xdr:col>10</xdr:col>
      <xdr:colOff>165100</xdr:colOff>
      <xdr:row>96</xdr:row>
      <xdr:rowOff>28460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44987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170548</xdr:rowOff>
    </xdr:from>
    <xdr:to>
      <xdr:col>6</xdr:col>
      <xdr:colOff>38100</xdr:colOff>
      <xdr:row>96</xdr:row>
      <xdr:rowOff>100698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117225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114542</xdr:rowOff>
    </xdr:from>
    <xdr:to>
      <xdr:col>24</xdr:col>
      <xdr:colOff>114300</xdr:colOff>
      <xdr:row>98</xdr:row>
      <xdr:rowOff>44692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29469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161423</xdr:rowOff>
    </xdr:from>
    <xdr:to>
      <xdr:col>20</xdr:col>
      <xdr:colOff>38100</xdr:colOff>
      <xdr:row>98</xdr:row>
      <xdr:rowOff>91573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82700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121399</xdr:rowOff>
    </xdr:from>
    <xdr:to>
      <xdr:col>15</xdr:col>
      <xdr:colOff>101600</xdr:colOff>
      <xdr:row>99</xdr:row>
      <xdr:rowOff>51549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164015</xdr:rowOff>
    </xdr:from>
    <xdr:to>
      <xdr:col>10</xdr:col>
      <xdr:colOff>165100</xdr:colOff>
      <xdr:row>98</xdr:row>
      <xdr:rowOff>94165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85292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26682</xdr:rowOff>
    </xdr:from>
    <xdr:to>
      <xdr:col>6</xdr:col>
      <xdr:colOff>38100</xdr:colOff>
      <xdr:row>98</xdr:row>
      <xdr:rowOff>128282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119409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126365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1315"/>
          <a:ext cx="127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73042</xdr:rowOff>
    </xdr:from>
    <xdr:ext cx="378565"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126365</xdr:rowOff>
    </xdr:from>
    <xdr:to>
      <xdr:col>55</xdr:col>
      <xdr:colOff>88900</xdr:colOff>
      <xdr:row>31</xdr:row>
      <xdr:rowOff>126365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1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45102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0458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50800</xdr:rowOff>
    </xdr:from>
    <xdr:to>
      <xdr:col>50</xdr:col>
      <xdr:colOff>165100</xdr:colOff>
      <xdr:row>36</xdr:row>
      <xdr:rowOff>152400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168927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9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125095</xdr:rowOff>
    </xdr:from>
    <xdr:to>
      <xdr:col>46</xdr:col>
      <xdr:colOff>38100</xdr:colOff>
      <xdr:row>36</xdr:row>
      <xdr:rowOff>55245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71772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79375</xdr:rowOff>
    </xdr:from>
    <xdr:to>
      <xdr:col>41</xdr:col>
      <xdr:colOff>101600</xdr:colOff>
      <xdr:row>37</xdr:row>
      <xdr:rowOff>9525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26052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27940</xdr:rowOff>
    </xdr:from>
    <xdr:to>
      <xdr:col>36</xdr:col>
      <xdr:colOff>165100</xdr:colOff>
      <xdr:row>34</xdr:row>
      <xdr:rowOff>129540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146067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126860</xdr:rowOff>
    </xdr:from>
    <xdr:to>
      <xdr:col>54</xdr:col>
      <xdr:colOff>189865</xdr:colOff>
      <xdr:row>58</xdr:row>
      <xdr:rowOff>45098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9360"/>
          <a:ext cx="1270" cy="12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48925</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9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45098</xdr:rowOff>
    </xdr:from>
    <xdr:to>
      <xdr:col>55</xdr:col>
      <xdr:colOff>88900</xdr:colOff>
      <xdr:row>58</xdr:row>
      <xdr:rowOff>45098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98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73537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126860</xdr:rowOff>
    </xdr:from>
    <xdr:to>
      <xdr:col>55</xdr:col>
      <xdr:colOff>88900</xdr:colOff>
      <xdr:row>50</xdr:row>
      <xdr:rowOff>126860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45098</xdr:rowOff>
    </xdr:from>
    <xdr:to>
      <xdr:col>55</xdr:col>
      <xdr:colOff>0</xdr:colOff>
      <xdr:row>59</xdr:row>
      <xdr:rowOff>3645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89198"/>
          <a:ext cx="838200" cy="1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4697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26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153270</xdr:rowOff>
    </xdr:from>
    <xdr:to>
      <xdr:col>55</xdr:col>
      <xdr:colOff>50800</xdr:colOff>
      <xdr:row>55</xdr:row>
      <xdr:rowOff>83420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4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3645</xdr:rowOff>
    </xdr:from>
    <xdr:to>
      <xdr:col>50</xdr:col>
      <xdr:colOff>114300</xdr:colOff>
      <xdr:row>59</xdr:row>
      <xdr:rowOff>5645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919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131534</xdr:rowOff>
    </xdr:from>
    <xdr:to>
      <xdr:col>50</xdr:col>
      <xdr:colOff>165100</xdr:colOff>
      <xdr:row>56</xdr:row>
      <xdr:rowOff>61684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78211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41193</xdr:rowOff>
    </xdr:from>
    <xdr:to>
      <xdr:col>45</xdr:col>
      <xdr:colOff>177800</xdr:colOff>
      <xdr:row>59</xdr:row>
      <xdr:rowOff>5645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85293"/>
          <a:ext cx="8890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68193</xdr:rowOff>
    </xdr:from>
    <xdr:to>
      <xdr:col>46</xdr:col>
      <xdr:colOff>38100</xdr:colOff>
      <xdr:row>55</xdr:row>
      <xdr:rowOff>169793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49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14870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2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41193</xdr:rowOff>
    </xdr:from>
    <xdr:to>
      <xdr:col>41</xdr:col>
      <xdr:colOff>50800</xdr:colOff>
      <xdr:row>59</xdr:row>
      <xdr:rowOff>65215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5293"/>
          <a:ext cx="889000" cy="1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126391</xdr:rowOff>
    </xdr:from>
    <xdr:to>
      <xdr:col>41</xdr:col>
      <xdr:colOff>101600</xdr:colOff>
      <xdr:row>54</xdr:row>
      <xdr:rowOff>56541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2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73068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136392</xdr:rowOff>
    </xdr:from>
    <xdr:to>
      <xdr:col>36</xdr:col>
      <xdr:colOff>165100</xdr:colOff>
      <xdr:row>55</xdr:row>
      <xdr:rowOff>66542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83069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165748</xdr:rowOff>
    </xdr:from>
    <xdr:to>
      <xdr:col>55</xdr:col>
      <xdr:colOff>50800</xdr:colOff>
      <xdr:row>58</xdr:row>
      <xdr:rowOff>95898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80675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124295</xdr:rowOff>
    </xdr:from>
    <xdr:to>
      <xdr:col>50</xdr:col>
      <xdr:colOff>165100</xdr:colOff>
      <xdr:row>59</xdr:row>
      <xdr:rowOff>54445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45572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126295</xdr:rowOff>
    </xdr:from>
    <xdr:to>
      <xdr:col>46</xdr:col>
      <xdr:colOff>38100</xdr:colOff>
      <xdr:row>59</xdr:row>
      <xdr:rowOff>56445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47572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161843</xdr:rowOff>
    </xdr:from>
    <xdr:to>
      <xdr:col>41</xdr:col>
      <xdr:colOff>101600</xdr:colOff>
      <xdr:row>58</xdr:row>
      <xdr:rowOff>91993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14415</xdr:rowOff>
    </xdr:from>
    <xdr:to>
      <xdr:col>36</xdr:col>
      <xdr:colOff>165100</xdr:colOff>
      <xdr:row>59</xdr:row>
      <xdr:rowOff>116015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1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107142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2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102209</xdr:rowOff>
    </xdr:from>
    <xdr:to>
      <xdr:col>54</xdr:col>
      <xdr:colOff>189865</xdr:colOff>
      <xdr:row>78</xdr:row>
      <xdr:rowOff>37471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75159"/>
          <a:ext cx="1270" cy="113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41298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37471</xdr:rowOff>
    </xdr:from>
    <xdr:to>
      <xdr:col>55</xdr:col>
      <xdr:colOff>88900</xdr:colOff>
      <xdr:row>78</xdr:row>
      <xdr:rowOff>37471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1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48886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102209</xdr:rowOff>
    </xdr:from>
    <xdr:to>
      <xdr:col>55</xdr:col>
      <xdr:colOff>88900</xdr:colOff>
      <xdr:row>71</xdr:row>
      <xdr:rowOff>102209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75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21377</xdr:rowOff>
    </xdr:from>
    <xdr:to>
      <xdr:col>55</xdr:col>
      <xdr:colOff>0</xdr:colOff>
      <xdr:row>78</xdr:row>
      <xdr:rowOff>37471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94477"/>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80962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5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58085</xdr:rowOff>
    </xdr:from>
    <xdr:to>
      <xdr:col>55</xdr:col>
      <xdr:colOff>50800</xdr:colOff>
      <xdr:row>74</xdr:row>
      <xdr:rowOff>159685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21377</xdr:rowOff>
    </xdr:from>
    <xdr:to>
      <xdr:col>50</xdr:col>
      <xdr:colOff>114300</xdr:colOff>
      <xdr:row>78</xdr:row>
      <xdr:rowOff>30110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9447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170007</xdr:rowOff>
    </xdr:from>
    <xdr:to>
      <xdr:col>50</xdr:col>
      <xdr:colOff>165100</xdr:colOff>
      <xdr:row>75</xdr:row>
      <xdr:rowOff>100157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116684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30110</xdr:rowOff>
    </xdr:from>
    <xdr:to>
      <xdr:col>45</xdr:col>
      <xdr:colOff>177800</xdr:colOff>
      <xdr:row>78</xdr:row>
      <xdr:rowOff>51597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03210"/>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46609</xdr:rowOff>
    </xdr:from>
    <xdr:to>
      <xdr:col>46</xdr:col>
      <xdr:colOff>38100</xdr:colOff>
      <xdr:row>74</xdr:row>
      <xdr:rowOff>148209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31710</xdr:rowOff>
    </xdr:from>
    <xdr:to>
      <xdr:col>41</xdr:col>
      <xdr:colOff>50800</xdr:colOff>
      <xdr:row>78</xdr:row>
      <xdr:rowOff>51597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04810"/>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35271</xdr:rowOff>
    </xdr:from>
    <xdr:to>
      <xdr:col>41</xdr:col>
      <xdr:colOff>101600</xdr:colOff>
      <xdr:row>76</xdr:row>
      <xdr:rowOff>136871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153398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8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131968</xdr:rowOff>
    </xdr:from>
    <xdr:to>
      <xdr:col>36</xdr:col>
      <xdr:colOff>165100</xdr:colOff>
      <xdr:row>76</xdr:row>
      <xdr:rowOff>62117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78645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158121</xdr:rowOff>
    </xdr:from>
    <xdr:to>
      <xdr:col>55</xdr:col>
      <xdr:colOff>50800</xdr:colOff>
      <xdr:row>78</xdr:row>
      <xdr:rowOff>88271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73048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142027</xdr:rowOff>
    </xdr:from>
    <xdr:to>
      <xdr:col>50</xdr:col>
      <xdr:colOff>165100</xdr:colOff>
      <xdr:row>78</xdr:row>
      <xdr:rowOff>72177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63304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150760</xdr:rowOff>
    </xdr:from>
    <xdr:to>
      <xdr:col>46</xdr:col>
      <xdr:colOff>38100</xdr:colOff>
      <xdr:row>78</xdr:row>
      <xdr:rowOff>80910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72037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xdr:rowOff>
    </xdr:from>
    <xdr:to>
      <xdr:col>41</xdr:col>
      <xdr:colOff>101600</xdr:colOff>
      <xdr:row>78</xdr:row>
      <xdr:rowOff>102397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93524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152360</xdr:rowOff>
    </xdr:from>
    <xdr:to>
      <xdr:col>36</xdr:col>
      <xdr:colOff>165100</xdr:colOff>
      <xdr:row>78</xdr:row>
      <xdr:rowOff>82510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73637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2539</xdr:rowOff>
    </xdr:from>
    <xdr:to>
      <xdr:col>54</xdr:col>
      <xdr:colOff>189865</xdr:colOff>
      <xdr:row>97</xdr:row>
      <xdr:rowOff>102118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3039"/>
          <a:ext cx="1270" cy="129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105945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7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102118</xdr:rowOff>
    </xdr:from>
    <xdr:to>
      <xdr:col>55</xdr:col>
      <xdr:colOff>88900</xdr:colOff>
      <xdr:row>97</xdr:row>
      <xdr:rowOff>102118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73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120666</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2539</xdr:rowOff>
    </xdr:from>
    <xdr:to>
      <xdr:col>55</xdr:col>
      <xdr:colOff>88900</xdr:colOff>
      <xdr:row>90</xdr:row>
      <xdr:rowOff>2539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152822</xdr:rowOff>
    </xdr:from>
    <xdr:to>
      <xdr:col>55</xdr:col>
      <xdr:colOff>0</xdr:colOff>
      <xdr:row>97</xdr:row>
      <xdr:rowOff>102118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2022"/>
          <a:ext cx="8382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134134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5907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111257</xdr:rowOff>
    </xdr:from>
    <xdr:to>
      <xdr:col>55</xdr:col>
      <xdr:colOff>50800</xdr:colOff>
      <xdr:row>94</xdr:row>
      <xdr:rowOff>41407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0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152822</xdr:rowOff>
    </xdr:from>
    <xdr:to>
      <xdr:col>50</xdr:col>
      <xdr:colOff>114300</xdr:colOff>
      <xdr:row>97</xdr:row>
      <xdr:rowOff>152136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2022"/>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47729</xdr:rowOff>
    </xdr:from>
    <xdr:to>
      <xdr:col>50</xdr:col>
      <xdr:colOff>165100</xdr:colOff>
      <xdr:row>93</xdr:row>
      <xdr:rowOff>149329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599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165856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57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73611</xdr:rowOff>
    </xdr:from>
    <xdr:to>
      <xdr:col>45</xdr:col>
      <xdr:colOff>177800</xdr:colOff>
      <xdr:row>97</xdr:row>
      <xdr:rowOff>152136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04261"/>
          <a:ext cx="889000" cy="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67526</xdr:rowOff>
    </xdr:from>
    <xdr:to>
      <xdr:col>46</xdr:col>
      <xdr:colOff>38100</xdr:colOff>
      <xdr:row>94</xdr:row>
      <xdr:rowOff>169126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57130</xdr:rowOff>
    </xdr:from>
    <xdr:to>
      <xdr:col>41</xdr:col>
      <xdr:colOff>50800</xdr:colOff>
      <xdr:row>97</xdr:row>
      <xdr:rowOff>73611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7780"/>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98569</xdr:rowOff>
    </xdr:from>
    <xdr:to>
      <xdr:col>41</xdr:col>
      <xdr:colOff>101600</xdr:colOff>
      <xdr:row>95</xdr:row>
      <xdr:rowOff>28719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45246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146461</xdr:rowOff>
    </xdr:from>
    <xdr:to>
      <xdr:col>36</xdr:col>
      <xdr:colOff>165100</xdr:colOff>
      <xdr:row>95</xdr:row>
      <xdr:rowOff>76611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93138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51318</xdr:rowOff>
    </xdr:from>
    <xdr:to>
      <xdr:col>55</xdr:col>
      <xdr:colOff>50800</xdr:colOff>
      <xdr:row>97</xdr:row>
      <xdr:rowOff>152918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137695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102022</xdr:rowOff>
    </xdr:from>
    <xdr:to>
      <xdr:col>50</xdr:col>
      <xdr:colOff>165100</xdr:colOff>
      <xdr:row>97</xdr:row>
      <xdr:rowOff>32172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101336</xdr:rowOff>
    </xdr:from>
    <xdr:to>
      <xdr:col>46</xdr:col>
      <xdr:colOff>38100</xdr:colOff>
      <xdr:row>98</xdr:row>
      <xdr:rowOff>31486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22613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22811</xdr:rowOff>
    </xdr:from>
    <xdr:to>
      <xdr:col>41</xdr:col>
      <xdr:colOff>101600</xdr:colOff>
      <xdr:row>97</xdr:row>
      <xdr:rowOff>124411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6330</xdr:rowOff>
    </xdr:from>
    <xdr:to>
      <xdr:col>36</xdr:col>
      <xdr:colOff>165100</xdr:colOff>
      <xdr:row>97</xdr:row>
      <xdr:rowOff>107930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137338</xdr:rowOff>
    </xdr:from>
    <xdr:to>
      <xdr:col>85</xdr:col>
      <xdr:colOff>126364</xdr:colOff>
      <xdr:row>37</xdr:row>
      <xdr:rowOff>157226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0838"/>
          <a:ext cx="1269"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161053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157226</xdr:rowOff>
    </xdr:from>
    <xdr:to>
      <xdr:col>86</xdr:col>
      <xdr:colOff>25400</xdr:colOff>
      <xdr:row>37</xdr:row>
      <xdr:rowOff>157226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84015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137338</xdr:rowOff>
    </xdr:from>
    <xdr:to>
      <xdr:col>86</xdr:col>
      <xdr:colOff>25400</xdr:colOff>
      <xdr:row>30</xdr:row>
      <xdr:rowOff>137338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157226</xdr:rowOff>
    </xdr:from>
    <xdr:to>
      <xdr:col>85</xdr:col>
      <xdr:colOff>127000</xdr:colOff>
      <xdr:row>38</xdr:row>
      <xdr:rowOff>72949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0876"/>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64914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722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42037</xdr:rowOff>
    </xdr:from>
    <xdr:to>
      <xdr:col>85</xdr:col>
      <xdr:colOff>177800</xdr:colOff>
      <xdr:row>34</xdr:row>
      <xdr:rowOff>143637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30049</xdr:rowOff>
    </xdr:from>
    <xdr:to>
      <xdr:col>81</xdr:col>
      <xdr:colOff>50800</xdr:colOff>
      <xdr:row>38</xdr:row>
      <xdr:rowOff>72949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45149"/>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115341</xdr:rowOff>
    </xdr:from>
    <xdr:to>
      <xdr:col>81</xdr:col>
      <xdr:colOff>101600</xdr:colOff>
      <xdr:row>33</xdr:row>
      <xdr:rowOff>45491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60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62018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3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30049</xdr:rowOff>
    </xdr:from>
    <xdr:to>
      <xdr:col>76</xdr:col>
      <xdr:colOff>114300</xdr:colOff>
      <xdr:row>38</xdr:row>
      <xdr:rowOff>79121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45149"/>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116256</xdr:rowOff>
    </xdr:from>
    <xdr:to>
      <xdr:col>76</xdr:col>
      <xdr:colOff>165100</xdr:colOff>
      <xdr:row>31</xdr:row>
      <xdr:rowOff>46406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25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62933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0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79121</xdr:rowOff>
    </xdr:from>
    <xdr:to>
      <xdr:col>71</xdr:col>
      <xdr:colOff>177800</xdr:colOff>
      <xdr:row>38</xdr:row>
      <xdr:rowOff>157988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9422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37922</xdr:rowOff>
    </xdr:from>
    <xdr:to>
      <xdr:col>72</xdr:col>
      <xdr:colOff>38100</xdr:colOff>
      <xdr:row>34</xdr:row>
      <xdr:rowOff>139522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156049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148488</xdr:rowOff>
    </xdr:from>
    <xdr:to>
      <xdr:col>67</xdr:col>
      <xdr:colOff>101600</xdr:colOff>
      <xdr:row>35</xdr:row>
      <xdr:rowOff>78638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95165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106426</xdr:rowOff>
    </xdr:from>
    <xdr:to>
      <xdr:col>85</xdr:col>
      <xdr:colOff>177800</xdr:colOff>
      <xdr:row>38</xdr:row>
      <xdr:rowOff>36576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21353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22149</xdr:rowOff>
    </xdr:from>
    <xdr:to>
      <xdr:col>81</xdr:col>
      <xdr:colOff>101600</xdr:colOff>
      <xdr:row>38</xdr:row>
      <xdr:rowOff>123749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114876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150698</xdr:rowOff>
    </xdr:from>
    <xdr:to>
      <xdr:col>76</xdr:col>
      <xdr:colOff>165100</xdr:colOff>
      <xdr:row>38</xdr:row>
      <xdr:rowOff>80848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71976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28321</xdr:rowOff>
    </xdr:from>
    <xdr:to>
      <xdr:col>72</xdr:col>
      <xdr:colOff>38100</xdr:colOff>
      <xdr:row>38</xdr:row>
      <xdr:rowOff>129921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121048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107188</xdr:rowOff>
    </xdr:from>
    <xdr:to>
      <xdr:col>67</xdr:col>
      <xdr:colOff>101600</xdr:colOff>
      <xdr:row>39</xdr:row>
      <xdr:rowOff>37338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28465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147492</xdr:rowOff>
    </xdr:from>
    <xdr:to>
      <xdr:col>85</xdr:col>
      <xdr:colOff>126364</xdr:colOff>
      <xdr:row>59</xdr:row>
      <xdr:rowOff>79426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9992"/>
          <a:ext cx="1269" cy="147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83253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79426</xdr:rowOff>
    </xdr:from>
    <xdr:to>
      <xdr:col>86</xdr:col>
      <xdr:colOff>25400</xdr:colOff>
      <xdr:row>59</xdr:row>
      <xdr:rowOff>79426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9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94169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147492</xdr:rowOff>
    </xdr:from>
    <xdr:to>
      <xdr:col>86</xdr:col>
      <xdr:colOff>25400</xdr:colOff>
      <xdr:row>50</xdr:row>
      <xdr:rowOff>147492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79426</xdr:rowOff>
    </xdr:from>
    <xdr:to>
      <xdr:col>85</xdr:col>
      <xdr:colOff>127000</xdr:colOff>
      <xdr:row>59</xdr:row>
      <xdr:rowOff>82474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1949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61675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38798</xdr:rowOff>
    </xdr:from>
    <xdr:to>
      <xdr:col>85</xdr:col>
      <xdr:colOff>177800</xdr:colOff>
      <xdr:row>56</xdr:row>
      <xdr:rowOff>140398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80702</xdr:rowOff>
    </xdr:from>
    <xdr:to>
      <xdr:col>81</xdr:col>
      <xdr:colOff>50800</xdr:colOff>
      <xdr:row>59</xdr:row>
      <xdr:rowOff>82474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53352"/>
          <a:ext cx="889000" cy="3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128162</xdr:rowOff>
    </xdr:from>
    <xdr:to>
      <xdr:col>81</xdr:col>
      <xdr:colOff>101600</xdr:colOff>
      <xdr:row>58</xdr:row>
      <xdr:rowOff>58312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0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74839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97009</xdr:rowOff>
    </xdr:from>
    <xdr:to>
      <xdr:col>76</xdr:col>
      <xdr:colOff>114300</xdr:colOff>
      <xdr:row>57</xdr:row>
      <xdr:rowOff>80702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26759"/>
          <a:ext cx="889000" cy="3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144050</xdr:rowOff>
    </xdr:from>
    <xdr:to>
      <xdr:col>76</xdr:col>
      <xdr:colOff>165100</xdr:colOff>
      <xdr:row>57</xdr:row>
      <xdr:rowOff>74200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90727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97009</xdr:rowOff>
    </xdr:from>
    <xdr:to>
      <xdr:col>71</xdr:col>
      <xdr:colOff>177800</xdr:colOff>
      <xdr:row>57</xdr:row>
      <xdr:rowOff>157073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6759"/>
          <a:ext cx="889000" cy="4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133668</xdr:rowOff>
    </xdr:from>
    <xdr:to>
      <xdr:col>72</xdr:col>
      <xdr:colOff>38100</xdr:colOff>
      <xdr:row>57</xdr:row>
      <xdr:rowOff>63818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3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54945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107912</xdr:rowOff>
    </xdr:from>
    <xdr:to>
      <xdr:col>67</xdr:col>
      <xdr:colOff>101600</xdr:colOff>
      <xdr:row>58</xdr:row>
      <xdr:rowOff>38062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29189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28626</xdr:rowOff>
    </xdr:from>
    <xdr:to>
      <xdr:col>85</xdr:col>
      <xdr:colOff>177800</xdr:colOff>
      <xdr:row>59</xdr:row>
      <xdr:rowOff>130226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1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115003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100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31674</xdr:rowOff>
    </xdr:from>
    <xdr:to>
      <xdr:col>81</xdr:col>
      <xdr:colOff>101600</xdr:colOff>
      <xdr:row>59</xdr:row>
      <xdr:rowOff>133274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124401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2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29902</xdr:rowOff>
    </xdr:from>
    <xdr:to>
      <xdr:col>76</xdr:col>
      <xdr:colOff>165100</xdr:colOff>
      <xdr:row>57</xdr:row>
      <xdr:rowOff>131502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122629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46209</xdr:rowOff>
    </xdr:from>
    <xdr:to>
      <xdr:col>72</xdr:col>
      <xdr:colOff>38100</xdr:colOff>
      <xdr:row>55</xdr:row>
      <xdr:rowOff>147809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164336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106273</xdr:rowOff>
    </xdr:from>
    <xdr:to>
      <xdr:col>67</xdr:col>
      <xdr:colOff>101600</xdr:colOff>
      <xdr:row>58</xdr:row>
      <xdr:rowOff>36423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52950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4216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77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122343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4216</xdr:rowOff>
    </xdr:from>
    <xdr:to>
      <xdr:col>86</xdr:col>
      <xdr:colOff>25400</xdr:colOff>
      <xdr:row>71</xdr:row>
      <xdr:rowOff>4216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7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154601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1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131724</xdr:rowOff>
    </xdr:from>
    <xdr:to>
      <xdr:col>85</xdr:col>
      <xdr:colOff>177800</xdr:colOff>
      <xdr:row>77</xdr:row>
      <xdr:rowOff>61874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41478</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91109</xdr:rowOff>
    </xdr:from>
    <xdr:to>
      <xdr:col>81</xdr:col>
      <xdr:colOff>101600</xdr:colOff>
      <xdr:row>78</xdr:row>
      <xdr:rowOff>21259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37786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41478</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120523</xdr:rowOff>
    </xdr:from>
    <xdr:to>
      <xdr:col>76</xdr:col>
      <xdr:colOff>165100</xdr:colOff>
      <xdr:row>78</xdr:row>
      <xdr:rowOff>50673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67200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87681</xdr:rowOff>
    </xdr:from>
    <xdr:to>
      <xdr:col>72</xdr:col>
      <xdr:colOff>38100</xdr:colOff>
      <xdr:row>77</xdr:row>
      <xdr:rowOff>17831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34358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49124</xdr:rowOff>
    </xdr:from>
    <xdr:to>
      <xdr:col>67</xdr:col>
      <xdr:colOff>101600</xdr:colOff>
      <xdr:row>76</xdr:row>
      <xdr:rowOff>150724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167250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162128</xdr:rowOff>
    </xdr:from>
    <xdr:to>
      <xdr:col>76</xdr:col>
      <xdr:colOff>165100</xdr:colOff>
      <xdr:row>79</xdr:row>
      <xdr:rowOff>92278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83405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7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36340</xdr:rowOff>
    </xdr:from>
    <xdr:to>
      <xdr:col>85</xdr:col>
      <xdr:colOff>126364</xdr:colOff>
      <xdr:row>98</xdr:row>
      <xdr:rowOff>118016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38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121843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118016</xdr:rowOff>
    </xdr:from>
    <xdr:to>
      <xdr:col>86</xdr:col>
      <xdr:colOff>25400</xdr:colOff>
      <xdr:row>98</xdr:row>
      <xdr:rowOff>118016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154467</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36340</xdr:rowOff>
    </xdr:from>
    <xdr:to>
      <xdr:col>86</xdr:col>
      <xdr:colOff>25400</xdr:colOff>
      <xdr:row>91</xdr:row>
      <xdr:rowOff>36340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3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118016</xdr:rowOff>
    </xdr:from>
    <xdr:to>
      <xdr:col>85</xdr:col>
      <xdr:colOff>127000</xdr:colOff>
      <xdr:row>98</xdr:row>
      <xdr:rowOff>130409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920116"/>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141822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1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118945</xdr:rowOff>
    </xdr:from>
    <xdr:to>
      <xdr:col>85</xdr:col>
      <xdr:colOff>177800</xdr:colOff>
      <xdr:row>94</xdr:row>
      <xdr:rowOff>49095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130409</xdr:rowOff>
    </xdr:from>
    <xdr:to>
      <xdr:col>81</xdr:col>
      <xdr:colOff>50800</xdr:colOff>
      <xdr:row>98</xdr:row>
      <xdr:rowOff>142999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932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170886</xdr:rowOff>
    </xdr:from>
    <xdr:to>
      <xdr:col>81</xdr:col>
      <xdr:colOff>101600</xdr:colOff>
      <xdr:row>94</xdr:row>
      <xdr:rowOff>101036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117563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141790</xdr:rowOff>
    </xdr:from>
    <xdr:to>
      <xdr:col>76</xdr:col>
      <xdr:colOff>114300</xdr:colOff>
      <xdr:row>98</xdr:row>
      <xdr:rowOff>142999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943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34592</xdr:rowOff>
    </xdr:from>
    <xdr:to>
      <xdr:col>76</xdr:col>
      <xdr:colOff>165100</xdr:colOff>
      <xdr:row>94</xdr:row>
      <xdr:rowOff>136192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152719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141790</xdr:rowOff>
    </xdr:from>
    <xdr:to>
      <xdr:col>71</xdr:col>
      <xdr:colOff>177800</xdr:colOff>
      <xdr:row>98</xdr:row>
      <xdr:rowOff>142165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94389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44307</xdr:rowOff>
    </xdr:from>
    <xdr:to>
      <xdr:col>72</xdr:col>
      <xdr:colOff>38100</xdr:colOff>
      <xdr:row>93</xdr:row>
      <xdr:rowOff>145907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162434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7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28598</xdr:rowOff>
    </xdr:from>
    <xdr:to>
      <xdr:col>67</xdr:col>
      <xdr:colOff>101600</xdr:colOff>
      <xdr:row>93</xdr:row>
      <xdr:rowOff>130198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146725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67216</xdr:rowOff>
    </xdr:from>
    <xdr:to>
      <xdr:col>85</xdr:col>
      <xdr:colOff>177800</xdr:colOff>
      <xdr:row>98</xdr:row>
      <xdr:rowOff>168816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153593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79609</xdr:rowOff>
    </xdr:from>
    <xdr:to>
      <xdr:col>81</xdr:col>
      <xdr:colOff>101600</xdr:colOff>
      <xdr:row>99</xdr:row>
      <xdr:rowOff>9759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92199</xdr:rowOff>
    </xdr:from>
    <xdr:to>
      <xdr:col>76</xdr:col>
      <xdr:colOff>165100</xdr:colOff>
      <xdr:row>99</xdr:row>
      <xdr:rowOff>22349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13476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90990</xdr:rowOff>
    </xdr:from>
    <xdr:to>
      <xdr:col>72</xdr:col>
      <xdr:colOff>38100</xdr:colOff>
      <xdr:row>99</xdr:row>
      <xdr:rowOff>21140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12267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91365</xdr:rowOff>
    </xdr:from>
    <xdr:to>
      <xdr:col>67</xdr:col>
      <xdr:colOff>101600</xdr:colOff>
      <xdr:row>99</xdr:row>
      <xdr:rowOff>21515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12642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146748</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5118798"/>
          <a:ext cx="8890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133477</xdr:rowOff>
    </xdr:from>
    <xdr:to>
      <xdr:col>102</xdr:col>
      <xdr:colOff>165100</xdr:colOff>
      <xdr:row>39</xdr:row>
      <xdr:rowOff>63627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80154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169863</xdr:rowOff>
    </xdr:from>
    <xdr:to>
      <xdr:col>98</xdr:col>
      <xdr:colOff>38100</xdr:colOff>
      <xdr:row>37</xdr:row>
      <xdr:rowOff>100013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91140</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95948</xdr:rowOff>
    </xdr:from>
    <xdr:to>
      <xdr:col>98</xdr:col>
      <xdr:colOff>38100</xdr:colOff>
      <xdr:row>30</xdr:row>
      <xdr:rowOff>26098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42625</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議会費を除いた全ての目的別歳出において，類似団体平均値を下回っている。前年度と比較し増加の大きい総務費については住民一人当たり１３１，１９６円となっている。これは，ふるさと納税関係経費や基金への積立金の増が要因である。農林水産業費は住民一人当たり２８，９６６円となっている。新規事業である農地耕作条件改善事業のほか，地場産品振興のための主力産品振興事業の増により増加傾向にある。消防費は住民一人当たり１８，０２０円となっている。防災行政無線操作卓更新事業などの影響により前年度より増となっている。民生費は１２９，７０８円で前年度より減少となった。子育て世帯への臨時特別給付金給付費の減によるもので，類似団体平均も同様に前年度より減となっている。土木費は２９，１４４円となっている。都市公園の老朽化対策事業である町民公園長寿命化対策事業の減に伴い，前年度より減となった。今後も事業費等の精査や人件費の抑制を行い，無駄のない適正規模の財政運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調整基金残高は前年度から４．７２ポイント増の２５．８６％となっている。財政調整基金については，町税等の増により一般財源が当初予算に比べ１７１百万円増加したため，将来の財政需要を見据え積立てを実施した。実質収支額は前年度から０．５４ポイント減少と，ほぼ横ばいの状況である。実質単年度収支は５．８８ポイント減少しているが，これは前年度の実質単年度収支が新型コロナ感染症の影響を鑑み既存事業の縮小・中止による歳出の抑制などの影響により前々年度から大きく増加していたことが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全ての会計において各年度で赤字は発生しておらず，連結実質赤字比率は算出されない状況である。今後は各会計とも独立採算の原則に立ち返り，国民健康保険などについても歳出に見合った保険税の適正化を図り，また，下水道事業，農業集落排水事業についても，引き続き滞納世帯や未接続世帯への促進活動の実施や地方債発行を抑制するなど，普通会計の負担を軽減するように努める。水道事業会計については，収益的収支の黒字化ができており，大きい比率となっている。しかしながら，今後老朽化の進む施設や管路の更新を行っていく必要があり，計画的に対応する必要がある。一般会計については，国庫支出金等の概算払いに伴う過収入分やふるさと納税の増に伴い寄附金が予算以上に収入したことにより実質収支額が膨らみ，比率も高くなっている。実質収支額を次年度繰越金として有効に活用するとともに，公共施設の更新など将来の財政負担に備え基金への積立てに充て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３０年度に起債した臨時財政対策債の元金償還開始等により，元利償還金は前年度と比較して１６百万円増の５８８百万円となった。また，事業費補正により基準財政需要額に算入された公債費において下水道費算入額の減等により１５百万円減少となった。実質公債費比率の分子全体額については前年度から３１百万円増加し，３５８百万円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満期一括償還地方債を発行していないため，該当はない。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と比較し，将来負担である一般会計等に係る地方債の現在高が平成１３年度に起債した臨時財政対策債などの償還終了に伴い３７８百万円減少した一方で，財政調整基金及び公共施設整備基金等の増により，充当可能財源である基金が９３８百万円増加した。将来負担が減となり、充当可能財源等が増となったことにより，将来負担比率の分子は前年度から９６６百万円減少し，９８４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学校施設の修繕に備えて「義務教育施設整備基金」に２９０百万円積立てたほか，老朽化が進む公共施設の更新に備えて「公共施設整備基金」に２５９百万円，財政調整基金に３００百万円積立てたことにより，基金全体としては，前年度から８３７百万円増の３，９８０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今後は老朽化した公共施設の更新や規模が拡大してきたふるさと納税の収入や充当を明確にしていくために，特定目的基金を活用していく予定である。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公共施設整備基金：主に老朽化した公共施設の修繕及び建替え並びに耐震化，長寿命化等に活用をする。</a:t>
          </a:r>
          <a:endParaRPr lang="ja-JP" altLang="ja-JP" sz="1400">
            <a:effectLst/>
          </a:endParaRPr>
        </a:p>
        <a:p>
          <a:r>
            <a:rPr lang="ja-JP" altLang="ja-JP" sz="1100">
              <a:solidFill>
                <a:schemeClr val="dk1"/>
              </a:solidFill>
              <a:effectLst/>
              <a:latin typeface="+mn-lt"/>
              <a:ea typeface="+mn-ea"/>
              <a:cs typeface="+mn-cs"/>
            </a:rPr>
            <a:t>義務教育施設整備基金：主に老朽化した学校教育系施設の修繕及び建替え並びに耐震化，長寿命化等に活用をする。</a:t>
          </a:r>
          <a:endParaRPr lang="ja-JP" altLang="ja-JP" sz="1400">
            <a:effectLst/>
          </a:endParaRPr>
        </a:p>
        <a:p>
          <a:r>
            <a:rPr lang="ja-JP" altLang="ja-JP" sz="1100">
              <a:solidFill>
                <a:schemeClr val="dk1"/>
              </a:solidFill>
              <a:effectLst/>
              <a:latin typeface="+mn-lt"/>
              <a:ea typeface="+mn-ea"/>
              <a:cs typeface="+mn-cs"/>
            </a:rPr>
            <a:t>ふるさと納税基金：ふるさと納税により寄せられた寄附金を寄附者の思いを実現するための事業の財源に充てる。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公共施設整備基金：老朽化が進んでいる中央公民館等公共施設更新のため積立てし，２１０百万円増となった。</a:t>
          </a:r>
          <a:endParaRPr lang="ja-JP" altLang="ja-JP" sz="1400">
            <a:effectLst/>
          </a:endParaRPr>
        </a:p>
        <a:p>
          <a:r>
            <a:rPr lang="ja-JP" altLang="ja-JP" sz="1100">
              <a:solidFill>
                <a:schemeClr val="dk1"/>
              </a:solidFill>
              <a:effectLst/>
              <a:latin typeface="+mn-lt"/>
              <a:ea typeface="+mn-ea"/>
              <a:cs typeface="+mn-cs"/>
            </a:rPr>
            <a:t>義務教育施設整備基金：学校施設の修繕に備え積立てを行い，２９１百万円増となった。</a:t>
          </a:r>
          <a:endParaRPr lang="ja-JP" altLang="ja-JP" sz="1400">
            <a:effectLst/>
          </a:endParaRPr>
        </a:p>
        <a:p>
          <a:r>
            <a:rPr lang="ja-JP" altLang="ja-JP" sz="1100">
              <a:solidFill>
                <a:schemeClr val="dk1"/>
              </a:solidFill>
              <a:effectLst/>
              <a:latin typeface="+mn-lt"/>
              <a:ea typeface="+mn-ea"/>
              <a:cs typeface="+mn-cs"/>
            </a:rPr>
            <a:t>ふるさと納税基金：ふるさと納税により寄せられた寄附金を後年度実施する事業に活用するため積立てし，１２７百万円増となった。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町税等の増により一般財源が当初予算に比べ１７１百万円増となったこと等により，３００百万円を積立てし，支出の不足等への対応として７１百万円の取崩しを行った。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突発的な災害や緊急を要するような経費に備えるため，標準財政規模の１０％～２０％を水準として積立てを行っている。今後も同水準により積立てを行っていく。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減債基金については，前年度から変動はない。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令和３年度普通交付税再算定に係る臨時財政対策債償還基金費分を償還に合わせ取崩し，償還財源とする予定である。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spcBef>
              <a:spcPts val="1200"/>
            </a:spcBef>
          </a:pPr>
          <a:r>
            <a:rPr lang="ja-JP" altLang="ja-JP" sz="1100">
              <a:solidFill>
                <a:schemeClr val="dk1"/>
              </a:solidFill>
              <a:effectLst/>
              <a:latin typeface="+mn-lt"/>
              <a:ea typeface="+mn-ea"/>
              <a:cs typeface="+mn-cs"/>
            </a:rPr>
            <a:t>有形固定資産減価償却率については，前年度から</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ポイント増</a:t>
          </a:r>
          <a:r>
            <a:rPr lang="ja-JP" altLang="en-US" sz="1100">
              <a:solidFill>
                <a:schemeClr val="dk1"/>
              </a:solidFill>
              <a:effectLst/>
              <a:latin typeface="+mn-lt"/>
              <a:ea typeface="+mn-ea"/>
              <a:cs typeface="+mn-cs"/>
            </a:rPr>
            <a:t>の</a:t>
          </a:r>
          <a:r>
            <a:rPr lang="en-US" altLang="ja-JP" sz="1100">
              <a:solidFill>
                <a:schemeClr val="dk1"/>
              </a:solidFill>
              <a:effectLst/>
              <a:latin typeface="+mn-lt"/>
              <a:ea typeface="+mn-ea"/>
              <a:cs typeface="+mn-cs"/>
            </a:rPr>
            <a:t>65.7</a:t>
          </a:r>
          <a:r>
            <a:rPr lang="ja-JP" altLang="ja-JP" sz="1100">
              <a:solidFill>
                <a:schemeClr val="dk1"/>
              </a:solidFill>
              <a:effectLst/>
              <a:latin typeface="+mn-lt"/>
              <a:ea typeface="+mn-ea"/>
              <a:cs typeface="+mn-cs"/>
            </a:rPr>
            <a:t>％であり，類似団体平均を上回っている。これは，公民館や体育館等の耐用年数の経過等による老朽化が進行したことが主な要因である。当町では，平成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年度に公共施設等総合管理計画を策定し、令和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年度に改訂した。今後は改訂した公共施設等総合管理計画を基に、個別施設計画の策定，及び，見直しを進め，効率的かつ効果的な施設の維持管理や更新に努めていく。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170997</xdr:rowOff>
    </xdr:from>
    <xdr:to>
      <xdr:col>23</xdr:col>
      <xdr:colOff>85090</xdr:colOff>
      <xdr:row>34</xdr:row>
      <xdr:rowOff>156482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00222"/>
          <a:ext cx="1270" cy="135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160309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6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156482</xdr:rowOff>
    </xdr:from>
    <xdr:to>
      <xdr:col>23</xdr:col>
      <xdr:colOff>174625</xdr:colOff>
      <xdr:row>34</xdr:row>
      <xdr:rowOff>156482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117674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170997</xdr:rowOff>
    </xdr:from>
    <xdr:to>
      <xdr:col>23</xdr:col>
      <xdr:colOff>174625</xdr:colOff>
      <xdr:row>26</xdr:row>
      <xdr:rowOff>170997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151238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894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128361</xdr:rowOff>
    </xdr:from>
    <xdr:to>
      <xdr:col>23</xdr:col>
      <xdr:colOff>136525</xdr:colOff>
      <xdr:row>31</xdr:row>
      <xdr:rowOff>58511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102961</xdr:rowOff>
    </xdr:from>
    <xdr:to>
      <xdr:col>11</xdr:col>
      <xdr:colOff>187325</xdr:colOff>
      <xdr:row>28</xdr:row>
      <xdr:rowOff>33111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50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27668</xdr:rowOff>
    </xdr:from>
    <xdr:to>
      <xdr:col>7</xdr:col>
      <xdr:colOff>187325</xdr:colOff>
      <xdr:row>26</xdr:row>
      <xdr:rowOff>129268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2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105682</xdr:rowOff>
    </xdr:from>
    <xdr:to>
      <xdr:col>23</xdr:col>
      <xdr:colOff>136525</xdr:colOff>
      <xdr:row>35</xdr:row>
      <xdr:rowOff>35832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7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20609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62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34</xdr:row>
      <xdr:rowOff>156482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464300"/>
          <a:ext cx="711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115661</xdr:rowOff>
    </xdr:from>
    <xdr:to>
      <xdr:col>19</xdr:col>
      <xdr:colOff>136525</xdr:colOff>
      <xdr:row>33</xdr:row>
      <xdr:rowOff>34925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202136"/>
          <a:ext cx="762000" cy="2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145597</xdr:rowOff>
    </xdr:from>
    <xdr:to>
      <xdr:col>11</xdr:col>
      <xdr:colOff>187325</xdr:colOff>
      <xdr:row>30</xdr:row>
      <xdr:rowOff>75747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24947</xdr:rowOff>
    </xdr:from>
    <xdr:to>
      <xdr:col>15</xdr:col>
      <xdr:colOff>136525</xdr:colOff>
      <xdr:row>31</xdr:row>
      <xdr:rowOff>115661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939972"/>
          <a:ext cx="762000" cy="2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53068</xdr:rowOff>
    </xdr:from>
    <xdr:to>
      <xdr:col>7</xdr:col>
      <xdr:colOff>187325</xdr:colOff>
      <xdr:row>29</xdr:row>
      <xdr:rowOff>154668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103868</xdr:rowOff>
    </xdr:from>
    <xdr:to>
      <xdr:col>11</xdr:col>
      <xdr:colOff>136525</xdr:colOff>
      <xdr:row>30</xdr:row>
      <xdr:rowOff>24947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47443"/>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49638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145795</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0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66874</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145795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88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lang="ja-JP" altLang="ja-JP" sz="1100">
              <a:solidFill>
                <a:schemeClr val="dk1"/>
              </a:solidFill>
              <a:effectLst/>
              <a:latin typeface="+mn-lt"/>
              <a:ea typeface="+mn-ea"/>
              <a:cs typeface="+mn-cs"/>
            </a:rPr>
            <a:t>債務償還比率については，前年度から</a:t>
          </a:r>
          <a:r>
            <a:rPr lang="en-US" altLang="ja-JP" sz="1100">
              <a:solidFill>
                <a:schemeClr val="dk1"/>
              </a:solidFill>
              <a:effectLst/>
              <a:latin typeface="+mn-lt"/>
              <a:ea typeface="+mn-ea"/>
              <a:cs typeface="+mn-cs"/>
            </a:rPr>
            <a:t>26.6</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498.7</a:t>
          </a:r>
          <a:r>
            <a:rPr lang="ja-JP" altLang="ja-JP" sz="1100">
              <a:solidFill>
                <a:schemeClr val="dk1"/>
              </a:solidFill>
              <a:effectLst/>
              <a:latin typeface="+mn-lt"/>
              <a:ea typeface="+mn-ea"/>
              <a:cs typeface="+mn-cs"/>
            </a:rPr>
            <a:t>％であり，類似団体平均を上回っている。これは，財政調整基金や義務教育施設整備基金、また</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年度より新設したふるさと納税基金等による充当可能基金により増となったことが主な要因である。今後も，八千代町第</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次総合計画を基に真に必要な事業を実施するとともに，義務的経費の抑制，財源確保対策等に努め，債務償還能力を上げていくことが必要である。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74433</xdr:rowOff>
    </xdr:from>
    <xdr:to>
      <xdr:col>76</xdr:col>
      <xdr:colOff>21589</xdr:colOff>
      <xdr:row>27</xdr:row>
      <xdr:rowOff>155226</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03658"/>
          <a:ext cx="1269" cy="25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159053</xdr:rowOff>
    </xdr:from>
    <xdr:ext cx="469744"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555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155226</xdr:rowOff>
    </xdr:from>
    <xdr:to>
      <xdr:col>76</xdr:col>
      <xdr:colOff>111125</xdr:colOff>
      <xdr:row>27</xdr:row>
      <xdr:rowOff>155226</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55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21110</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74433</xdr:rowOff>
    </xdr:from>
    <xdr:to>
      <xdr:col>76</xdr:col>
      <xdr:colOff>111125</xdr:colOff>
      <xdr:row>26</xdr:row>
      <xdr:rowOff>74433</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0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152661</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210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129784</xdr:rowOff>
    </xdr:from>
    <xdr:to>
      <xdr:col>76</xdr:col>
      <xdr:colOff>73025</xdr:colOff>
      <xdr:row>27</xdr:row>
      <xdr:rowOff>59934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35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80666</xdr:rowOff>
    </xdr:from>
    <xdr:to>
      <xdr:col>72</xdr:col>
      <xdr:colOff>123825</xdr:colOff>
      <xdr:row>27</xdr:row>
      <xdr:rowOff>10816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530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151924</xdr:rowOff>
    </xdr:from>
    <xdr:to>
      <xdr:col>68</xdr:col>
      <xdr:colOff>123825</xdr:colOff>
      <xdr:row>28</xdr:row>
      <xdr:rowOff>82074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555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131604</xdr:rowOff>
    </xdr:from>
    <xdr:to>
      <xdr:col>64</xdr:col>
      <xdr:colOff>123825</xdr:colOff>
      <xdr:row>29</xdr:row>
      <xdr:rowOff>61754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144738</xdr:rowOff>
    </xdr:from>
    <xdr:to>
      <xdr:col>60</xdr:col>
      <xdr:colOff>123825</xdr:colOff>
      <xdr:row>29</xdr:row>
      <xdr:rowOff>74888</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38936</xdr:rowOff>
    </xdr:from>
    <xdr:to>
      <xdr:col>76</xdr:col>
      <xdr:colOff>73025</xdr:colOff>
      <xdr:row>27</xdr:row>
      <xdr:rowOff>140536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4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125313</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3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162528</xdr:rowOff>
    </xdr:from>
    <xdr:to>
      <xdr:col>72</xdr:col>
      <xdr:colOff>123825</xdr:colOff>
      <xdr:row>27</xdr:row>
      <xdr:rowOff>92678</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53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41878</xdr:rowOff>
    </xdr:from>
    <xdr:to>
      <xdr:col>76</xdr:col>
      <xdr:colOff>22225</xdr:colOff>
      <xdr:row>27</xdr:row>
      <xdr:rowOff>89736</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4084300" y="5442553"/>
          <a:ext cx="7112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11430</xdr:rowOff>
    </xdr:from>
    <xdr:to>
      <xdr:col>68</xdr:col>
      <xdr:colOff>123825</xdr:colOff>
      <xdr:row>29</xdr:row>
      <xdr:rowOff>113030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41878</xdr:rowOff>
    </xdr:from>
    <xdr:to>
      <xdr:col>72</xdr:col>
      <xdr:colOff>73025</xdr:colOff>
      <xdr:row>29</xdr:row>
      <xdr:rowOff>62230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3322300" y="5442553"/>
          <a:ext cx="762000" cy="36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93155</xdr:rowOff>
    </xdr:from>
    <xdr:to>
      <xdr:col>64</xdr:col>
      <xdr:colOff>123825</xdr:colOff>
      <xdr:row>34</xdr:row>
      <xdr:rowOff>23305</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6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62230</xdr:rowOff>
    </xdr:from>
    <xdr:to>
      <xdr:col>68</xdr:col>
      <xdr:colOff>73025</xdr:colOff>
      <xdr:row>33</xdr:row>
      <xdr:rowOff>143955</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5805805"/>
          <a:ext cx="762000" cy="7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30522</xdr:rowOff>
    </xdr:from>
    <xdr:to>
      <xdr:col>60</xdr:col>
      <xdr:colOff>123825</xdr:colOff>
      <xdr:row>31</xdr:row>
      <xdr:rowOff>132122</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61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81322</xdr:rowOff>
    </xdr:from>
    <xdr:to>
      <xdr:col>64</xdr:col>
      <xdr:colOff>73025</xdr:colOff>
      <xdr:row>33</xdr:row>
      <xdr:rowOff>143955</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98300" y="6167797"/>
          <a:ext cx="762000" cy="40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27343</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508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98601</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3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78281</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547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91415</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5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83805</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548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104157</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58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14432</xdr:rowOff>
    </xdr:from>
    <xdr:ext cx="560923"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279838" y="6615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123249</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62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101346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928360"/>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105173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101346</xdr:rowOff>
    </xdr:from>
    <xdr:to>
      <xdr:col>24</xdr:col>
      <xdr:colOff>152400</xdr:colOff>
      <xdr:row>41</xdr:row>
      <xdr:rowOff>101346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41419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55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153416</xdr:rowOff>
    </xdr:from>
    <xdr:to>
      <xdr:col>20</xdr:col>
      <xdr:colOff>38100</xdr:colOff>
      <xdr:row>39</xdr:row>
      <xdr:rowOff>83566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84836</xdr:rowOff>
    </xdr:from>
    <xdr:to>
      <xdr:col>15</xdr:col>
      <xdr:colOff>101600</xdr:colOff>
      <xdr:row>39</xdr:row>
      <xdr:rowOff>14986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50546</xdr:rowOff>
    </xdr:from>
    <xdr:to>
      <xdr:col>24</xdr:col>
      <xdr:colOff>114300</xdr:colOff>
      <xdr:row>41</xdr:row>
      <xdr:rowOff>152146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136923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99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135128</xdr:rowOff>
    </xdr:from>
    <xdr:to>
      <xdr:col>20</xdr:col>
      <xdr:colOff>38100</xdr:colOff>
      <xdr:row>41</xdr:row>
      <xdr:rowOff>65278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xdr:rowOff>
    </xdr:from>
    <xdr:to>
      <xdr:col>24</xdr:col>
      <xdr:colOff>63500</xdr:colOff>
      <xdr:row>41</xdr:row>
      <xdr:rowOff>101346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70439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52832</xdr:rowOff>
    </xdr:from>
    <xdr:to>
      <xdr:col>15</xdr:col>
      <xdr:colOff>101600</xdr:colOff>
      <xdr:row>40</xdr:row>
      <xdr:rowOff>154432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103632</xdr:rowOff>
    </xdr:from>
    <xdr:to>
      <xdr:col>19</xdr:col>
      <xdr:colOff>177800</xdr:colOff>
      <xdr:row>41</xdr:row>
      <xdr:rowOff>14478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961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137414</xdr:rowOff>
    </xdr:from>
    <xdr:to>
      <xdr:col>10</xdr:col>
      <xdr:colOff>165100</xdr:colOff>
      <xdr:row>40</xdr:row>
      <xdr:rowOff>67564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xdr:rowOff>
    </xdr:from>
    <xdr:to>
      <xdr:col>15</xdr:col>
      <xdr:colOff>50800</xdr:colOff>
      <xdr:row>40</xdr:row>
      <xdr:rowOff>103632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874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73406</xdr:rowOff>
    </xdr:from>
    <xdr:to>
      <xdr:col>6</xdr:col>
      <xdr:colOff>38100</xdr:colOff>
      <xdr:row>40</xdr:row>
      <xdr:rowOff>3556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124206</xdr:rowOff>
    </xdr:from>
    <xdr:to>
      <xdr:col>10</xdr:col>
      <xdr:colOff>114300</xdr:colOff>
      <xdr:row>40</xdr:row>
      <xdr:rowOff>16764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810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100093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31513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56405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145559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58691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166133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98734</xdr:rowOff>
    </xdr:from>
    <xdr:to>
      <xdr:col>54</xdr:col>
      <xdr:colOff>189865</xdr:colOff>
      <xdr:row>41</xdr:row>
      <xdr:rowOff>58728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585134"/>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62555</xdr:rowOff>
    </xdr:from>
    <xdr:ext cx="534377"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0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58728</xdr:rowOff>
    </xdr:from>
    <xdr:to>
      <xdr:col>55</xdr:col>
      <xdr:colOff>88900</xdr:colOff>
      <xdr:row>41</xdr:row>
      <xdr:rowOff>58728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08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45411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3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98734</xdr:rowOff>
    </xdr:from>
    <xdr:to>
      <xdr:col>55</xdr:col>
      <xdr:colOff>88900</xdr:colOff>
      <xdr:row>32</xdr:row>
      <xdr:rowOff>98734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58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148172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5977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169745</xdr:rowOff>
    </xdr:from>
    <xdr:to>
      <xdr:col>55</xdr:col>
      <xdr:colOff>50800</xdr:colOff>
      <xdr:row>35</xdr:row>
      <xdr:rowOff>99895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59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60016</xdr:rowOff>
    </xdr:from>
    <xdr:to>
      <xdr:col>50</xdr:col>
      <xdr:colOff>165100</xdr:colOff>
      <xdr:row>35</xdr:row>
      <xdr:rowOff>161616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0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150314</xdr:rowOff>
    </xdr:from>
    <xdr:to>
      <xdr:col>46</xdr:col>
      <xdr:colOff>38100</xdr:colOff>
      <xdr:row>36</xdr:row>
      <xdr:rowOff>80464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34217</xdr:rowOff>
    </xdr:from>
    <xdr:to>
      <xdr:col>41</xdr:col>
      <xdr:colOff>101600</xdr:colOff>
      <xdr:row>37</xdr:row>
      <xdr:rowOff>135817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124351</xdr:rowOff>
    </xdr:from>
    <xdr:to>
      <xdr:col>36</xdr:col>
      <xdr:colOff>165100</xdr:colOff>
      <xdr:row>38</xdr:row>
      <xdr:rowOff>54501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73079</xdr:rowOff>
    </xdr:from>
    <xdr:to>
      <xdr:col>55</xdr:col>
      <xdr:colOff>50800</xdr:colOff>
      <xdr:row>35</xdr:row>
      <xdr:rowOff>3229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59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95956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57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94960</xdr:rowOff>
    </xdr:from>
    <xdr:to>
      <xdr:col>50</xdr:col>
      <xdr:colOff>165100</xdr:colOff>
      <xdr:row>35</xdr:row>
      <xdr:rowOff>25110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59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123879</xdr:rowOff>
    </xdr:from>
    <xdr:to>
      <xdr:col>55</xdr:col>
      <xdr:colOff>0</xdr:colOff>
      <xdr:row>34</xdr:row>
      <xdr:rowOff>145760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5953179"/>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49893</xdr:rowOff>
    </xdr:from>
    <xdr:to>
      <xdr:col>46</xdr:col>
      <xdr:colOff>38100</xdr:colOff>
      <xdr:row>35</xdr:row>
      <xdr:rowOff>151493</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145760</xdr:rowOff>
    </xdr:from>
    <xdr:to>
      <xdr:col>50</xdr:col>
      <xdr:colOff>114300</xdr:colOff>
      <xdr:row>35</xdr:row>
      <xdr:rowOff>100693</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5975060"/>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138394</xdr:rowOff>
    </xdr:from>
    <xdr:to>
      <xdr:col>41</xdr:col>
      <xdr:colOff>101600</xdr:colOff>
      <xdr:row>36</xdr:row>
      <xdr:rowOff>68544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1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100693</xdr:rowOff>
    </xdr:from>
    <xdr:to>
      <xdr:col>45</xdr:col>
      <xdr:colOff>177800</xdr:colOff>
      <xdr:row>36</xdr:row>
      <xdr:rowOff>17744</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101443"/>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18216</xdr:rowOff>
    </xdr:from>
    <xdr:to>
      <xdr:col>36</xdr:col>
      <xdr:colOff>165100</xdr:colOff>
      <xdr:row>36</xdr:row>
      <xdr:rowOff>119816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17744</xdr:rowOff>
    </xdr:from>
    <xdr:to>
      <xdr:col>41</xdr:col>
      <xdr:colOff>50800</xdr:colOff>
      <xdr:row>36</xdr:row>
      <xdr:rowOff>69016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189944"/>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152743</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1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71591</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2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126944</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45628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41637</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5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168020</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58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85071</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59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136343</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59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393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16527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156227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60977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690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61595</xdr:rowOff>
    </xdr:from>
    <xdr:to>
      <xdr:col>20</xdr:col>
      <xdr:colOff>38100</xdr:colOff>
      <xdr:row>62</xdr:row>
      <xdr:rowOff>163195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31115</xdr:rowOff>
    </xdr:from>
    <xdr:to>
      <xdr:col>15</xdr:col>
      <xdr:colOff>101600</xdr:colOff>
      <xdr:row>62</xdr:row>
      <xdr:rowOff>132715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29210</xdr:rowOff>
    </xdr:from>
    <xdr:to>
      <xdr:col>6</xdr:col>
      <xdr:colOff>38100</xdr:colOff>
      <xdr:row>61</xdr:row>
      <xdr:rowOff>130810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20972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112395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7099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80010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685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55245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652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51435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130300" y="10652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154322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147337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147337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122572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68012</xdr:rowOff>
    </xdr:from>
    <xdr:to>
      <xdr:col>54</xdr:col>
      <xdr:colOff>189865</xdr:colOff>
      <xdr:row>64</xdr:row>
      <xdr:rowOff>112860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97762"/>
          <a:ext cx="0" cy="158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116687</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112860</xdr:rowOff>
    </xdr:from>
    <xdr:to>
      <xdr:col>55</xdr:col>
      <xdr:colOff>88900</xdr:colOff>
      <xdr:row>64</xdr:row>
      <xdr:rowOff>112860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14689</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7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68012</xdr:rowOff>
    </xdr:from>
    <xdr:to>
      <xdr:col>55</xdr:col>
      <xdr:colOff>88900</xdr:colOff>
      <xdr:row>55</xdr:row>
      <xdr:rowOff>68012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9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167739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283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144862</xdr:rowOff>
    </xdr:from>
    <xdr:to>
      <xdr:col>55</xdr:col>
      <xdr:colOff>50800</xdr:colOff>
      <xdr:row>61</xdr:row>
      <xdr:rowOff>75012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4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156713</xdr:rowOff>
    </xdr:from>
    <xdr:to>
      <xdr:col>50</xdr:col>
      <xdr:colOff>165100</xdr:colOff>
      <xdr:row>61</xdr:row>
      <xdr:rowOff>86863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167284</xdr:rowOff>
    </xdr:from>
    <xdr:to>
      <xdr:col>46</xdr:col>
      <xdr:colOff>38100</xdr:colOff>
      <xdr:row>61</xdr:row>
      <xdr:rowOff>97434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45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121345</xdr:rowOff>
    </xdr:from>
    <xdr:to>
      <xdr:col>41</xdr:col>
      <xdr:colOff>101600</xdr:colOff>
      <xdr:row>59</xdr:row>
      <xdr:rowOff>51495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141227</xdr:rowOff>
    </xdr:from>
    <xdr:to>
      <xdr:col>36</xdr:col>
      <xdr:colOff>165100</xdr:colOff>
      <xdr:row>59</xdr:row>
      <xdr:rowOff>71377</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80818</xdr:rowOff>
    </xdr:from>
    <xdr:to>
      <xdr:col>55</xdr:col>
      <xdr:colOff>50800</xdr:colOff>
      <xdr:row>64</xdr:row>
      <xdr:rowOff>10968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59245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81276</xdr:rowOff>
    </xdr:from>
    <xdr:to>
      <xdr:col>50</xdr:col>
      <xdr:colOff>165100</xdr:colOff>
      <xdr:row>64</xdr:row>
      <xdr:rowOff>11426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131618</xdr:rowOff>
    </xdr:from>
    <xdr:to>
      <xdr:col>55</xdr:col>
      <xdr:colOff>0</xdr:colOff>
      <xdr:row>63</xdr:row>
      <xdr:rowOff>132076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3296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85782</xdr:rowOff>
    </xdr:from>
    <xdr:to>
      <xdr:col>46</xdr:col>
      <xdr:colOff>38100</xdr:colOff>
      <xdr:row>64</xdr:row>
      <xdr:rowOff>15932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132076</xdr:rowOff>
    </xdr:from>
    <xdr:to>
      <xdr:col>50</xdr:col>
      <xdr:colOff>114300</xdr:colOff>
      <xdr:row>63</xdr:row>
      <xdr:rowOff>136582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33426"/>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88368</xdr:rowOff>
    </xdr:from>
    <xdr:to>
      <xdr:col>41</xdr:col>
      <xdr:colOff>101600</xdr:colOff>
      <xdr:row>64</xdr:row>
      <xdr:rowOff>18518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136582</xdr:rowOff>
    </xdr:from>
    <xdr:to>
      <xdr:col>45</xdr:col>
      <xdr:colOff>177800</xdr:colOff>
      <xdr:row>63</xdr:row>
      <xdr:rowOff>139168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37932"/>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98342</xdr:rowOff>
    </xdr:from>
    <xdr:to>
      <xdr:col>36</xdr:col>
      <xdr:colOff>165100</xdr:colOff>
      <xdr:row>64</xdr:row>
      <xdr:rowOff>28492</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139168</xdr:rowOff>
    </xdr:from>
    <xdr:to>
      <xdr:col>41</xdr:col>
      <xdr:colOff>50800</xdr:colOff>
      <xdr:row>63</xdr:row>
      <xdr:rowOff>149142</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40518"/>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103390</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2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113961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2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68022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87904</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2553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09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7059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09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9645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09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19619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09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学校施設】&#10;有形固定資産減価償却率グラフ枠">
          <a:extLst>
            <a:ext uri="{FF2B5EF4-FFF2-40B4-BE49-F238E27FC236}">
              <a16:creationId xmlns:a16="http://schemas.microsoft.com/office/drawing/2014/main" id="{00000000-0008-0000-0E00-00004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110490</xdr:rowOff>
    </xdr:from>
    <xdr:to>
      <xdr:col>85</xdr:col>
      <xdr:colOff>126364</xdr:colOff>
      <xdr:row>63</xdr:row>
      <xdr:rowOff>110490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16318864" y="10054590"/>
          <a:ext cx="0"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334" name="【学校施設】&#10;有形固定資産減価償却率最小値テキスト">
          <a:extLst>
            <a:ext uri="{FF2B5EF4-FFF2-40B4-BE49-F238E27FC236}">
              <a16:creationId xmlns:a16="http://schemas.microsoft.com/office/drawing/2014/main" id="{00000000-0008-0000-0E00-00004E010000}"/>
            </a:ext>
          </a:extLst>
        </xdr:cNvPr>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57167</xdr:rowOff>
    </xdr:from>
    <xdr:ext cx="405111" cy="259045"/>
    <xdr:sp macro="" textlink="">
      <xdr:nvSpPr>
        <xdr:cNvPr id="336" name="【学校施設】&#10;有形固定資産減価償却率最大値テキスト">
          <a:extLst>
            <a:ext uri="{FF2B5EF4-FFF2-40B4-BE49-F238E27FC236}">
              <a16:creationId xmlns:a16="http://schemas.microsoft.com/office/drawing/2014/main" id="{00000000-0008-0000-0E00-000050010000}"/>
            </a:ext>
          </a:extLst>
        </xdr:cNvPr>
        <xdr:cNvSpPr txBox="1"/>
      </xdr:nvSpPr>
      <xdr:spPr>
        <a:xfrm>
          <a:off x="16357600"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110490</xdr:rowOff>
    </xdr:from>
    <xdr:to>
      <xdr:col>86</xdr:col>
      <xdr:colOff>25400</xdr:colOff>
      <xdr:row>58</xdr:row>
      <xdr:rowOff>110490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6230600" y="10054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338" name="【学校施設】&#10;有形固定資産減価償却率平均値テキスト">
          <a:extLst>
            <a:ext uri="{FF2B5EF4-FFF2-40B4-BE49-F238E27FC236}">
              <a16:creationId xmlns:a16="http://schemas.microsoft.com/office/drawing/2014/main" id="{00000000-0008-0000-0E00-000052010000}"/>
            </a:ext>
          </a:extLst>
        </xdr:cNvPr>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105410</xdr:rowOff>
    </xdr:from>
    <xdr:to>
      <xdr:col>81</xdr:col>
      <xdr:colOff>101600</xdr:colOff>
      <xdr:row>61</xdr:row>
      <xdr:rowOff>35560</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15430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139700</xdr:rowOff>
    </xdr:from>
    <xdr:to>
      <xdr:col>67</xdr:col>
      <xdr:colOff>101600</xdr:colOff>
      <xdr:row>60</xdr:row>
      <xdr:rowOff>69850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2763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12717</xdr:rowOff>
    </xdr:from>
    <xdr:ext cx="405111" cy="259045"/>
    <xdr:sp macro="" textlink="">
      <xdr:nvSpPr>
        <xdr:cNvPr id="350" name="【学校施設】&#10;有形固定資産減価償却率該当値テキスト">
          <a:extLst>
            <a:ext uri="{FF2B5EF4-FFF2-40B4-BE49-F238E27FC236}">
              <a16:creationId xmlns:a16="http://schemas.microsoft.com/office/drawing/2014/main" id="{00000000-0008-0000-0E00-00005E010000}"/>
            </a:ext>
          </a:extLst>
        </xdr:cNvPr>
        <xdr:cNvSpPr txBox="1"/>
      </xdr:nvSpPr>
      <xdr:spPr>
        <a:xfrm>
          <a:off x="16357600" y="995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110490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5481300" y="99745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58</xdr:row>
      <xdr:rowOff>30480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4592300" y="99098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137160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3703300" y="9867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95250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814300" y="9784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26687</xdr:rowOff>
    </xdr:from>
    <xdr:ext cx="405111" cy="259045"/>
    <xdr:sp macro="" textlink="">
      <xdr:nvSpPr>
        <xdr:cNvPr id="359" name="n_1aveValue【学校施設】&#10;有形固定資産減価償却率">
          <a:extLst>
            <a:ext uri="{FF2B5EF4-FFF2-40B4-BE49-F238E27FC236}">
              <a16:creationId xmlns:a16="http://schemas.microsoft.com/office/drawing/2014/main" id="{00000000-0008-0000-0E00-000067010000}"/>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360" name="n_2aveValue【学校施設】&#10;有形固定資産減価償却率">
          <a:extLst>
            <a:ext uri="{FF2B5EF4-FFF2-40B4-BE49-F238E27FC236}">
              <a16:creationId xmlns:a16="http://schemas.microsoft.com/office/drawing/2014/main" id="{00000000-0008-0000-0E00-000068010000}"/>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361" name="n_3aveValue【学校施設】&#10;有形固定資産減価償却率">
          <a:extLst>
            <a:ext uri="{FF2B5EF4-FFF2-40B4-BE49-F238E27FC236}">
              <a16:creationId xmlns:a16="http://schemas.microsoft.com/office/drawing/2014/main" id="{00000000-0008-0000-0E00-000069010000}"/>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362" name="n_4aveValue【学校施設】&#10;有形固定資産減価償却率">
          <a:extLst>
            <a:ext uri="{FF2B5EF4-FFF2-40B4-BE49-F238E27FC236}">
              <a16:creationId xmlns:a16="http://schemas.microsoft.com/office/drawing/2014/main" id="{00000000-0008-0000-0E00-00006A010000}"/>
            </a:ext>
          </a:extLst>
        </xdr:cNvPr>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363" name="n_1mainValue【学校施設】&#10;有形固定資産減価償却率">
          <a:extLst>
            <a:ext uri="{FF2B5EF4-FFF2-40B4-BE49-F238E27FC236}">
              <a16:creationId xmlns:a16="http://schemas.microsoft.com/office/drawing/2014/main" id="{00000000-0008-0000-0E00-00006B010000}"/>
            </a:ext>
          </a:extLst>
        </xdr:cNvPr>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364" name="n_2mainValue【学校施設】&#10;有形固定資産減価償却率">
          <a:extLst>
            <a:ext uri="{FF2B5EF4-FFF2-40B4-BE49-F238E27FC236}">
              <a16:creationId xmlns:a16="http://schemas.microsoft.com/office/drawing/2014/main" id="{00000000-0008-0000-0E00-00006C010000}"/>
            </a:ext>
          </a:extLst>
        </xdr:cNvPr>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365" name="n_3mainValue【学校施設】&#10;有形固定資産減価償却率">
          <a:extLst>
            <a:ext uri="{FF2B5EF4-FFF2-40B4-BE49-F238E27FC236}">
              <a16:creationId xmlns:a16="http://schemas.microsoft.com/office/drawing/2014/main" id="{00000000-0008-0000-0E00-00006D01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366" name="n_4mainValue【学校施設】&#10;有形固定資産減価償却率">
          <a:extLst>
            <a:ext uri="{FF2B5EF4-FFF2-40B4-BE49-F238E27FC236}">
              <a16:creationId xmlns:a16="http://schemas.microsoft.com/office/drawing/2014/main" id="{00000000-0008-0000-0E00-00006E010000}"/>
            </a:ext>
          </a:extLst>
        </xdr:cNvPr>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学校施設】&#10;一人当たり面積グラフ枠">
          <a:extLst>
            <a:ext uri="{FF2B5EF4-FFF2-40B4-BE49-F238E27FC236}">
              <a16:creationId xmlns:a16="http://schemas.microsoft.com/office/drawing/2014/main" id="{00000000-0008-0000-0E00-00008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71120</xdr:rowOff>
    </xdr:from>
    <xdr:to>
      <xdr:col>116</xdr:col>
      <xdr:colOff>62864</xdr:colOff>
      <xdr:row>62</xdr:row>
      <xdr:rowOff>158750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22160864" y="950087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162577</xdr:rowOff>
    </xdr:from>
    <xdr:ext cx="469744" cy="259045"/>
    <xdr:sp macro="" textlink="">
      <xdr:nvSpPr>
        <xdr:cNvPr id="392" name="【学校施設】&#10;一人当たり面積最小値テキスト">
          <a:extLst>
            <a:ext uri="{FF2B5EF4-FFF2-40B4-BE49-F238E27FC236}">
              <a16:creationId xmlns:a16="http://schemas.microsoft.com/office/drawing/2014/main" id="{00000000-0008-0000-0E00-000088010000}"/>
            </a:ext>
          </a:extLst>
        </xdr:cNvPr>
        <xdr:cNvSpPr txBox="1"/>
      </xdr:nvSpPr>
      <xdr:spPr>
        <a:xfrm>
          <a:off x="22199600" y="107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158750</xdr:rowOff>
    </xdr:from>
    <xdr:to>
      <xdr:col>116</xdr:col>
      <xdr:colOff>152400</xdr:colOff>
      <xdr:row>62</xdr:row>
      <xdr:rowOff>158750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22072600" y="1078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17797</xdr:rowOff>
    </xdr:from>
    <xdr:ext cx="469744" cy="259045"/>
    <xdr:sp macro="" textlink="">
      <xdr:nvSpPr>
        <xdr:cNvPr id="394" name="【学校施設】&#10;一人当たり面積最大値テキスト">
          <a:extLst>
            <a:ext uri="{FF2B5EF4-FFF2-40B4-BE49-F238E27FC236}">
              <a16:creationId xmlns:a16="http://schemas.microsoft.com/office/drawing/2014/main" id="{00000000-0008-0000-0E00-00008A010000}"/>
            </a:ext>
          </a:extLst>
        </xdr:cNvPr>
        <xdr:cNvSpPr txBox="1"/>
      </xdr:nvSpPr>
      <xdr:spPr>
        <a:xfrm>
          <a:off x="22199600" y="927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71120</xdr:rowOff>
    </xdr:from>
    <xdr:to>
      <xdr:col>116</xdr:col>
      <xdr:colOff>152400</xdr:colOff>
      <xdr:row>55</xdr:row>
      <xdr:rowOff>71120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22072600" y="950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128287</xdr:rowOff>
    </xdr:from>
    <xdr:ext cx="469744" cy="259045"/>
    <xdr:sp macro="" textlink="">
      <xdr:nvSpPr>
        <xdr:cNvPr id="396" name="【学校施設】&#10;一人当たり面積平均値テキスト">
          <a:extLst>
            <a:ext uri="{FF2B5EF4-FFF2-40B4-BE49-F238E27FC236}">
              <a16:creationId xmlns:a16="http://schemas.microsoft.com/office/drawing/2014/main" id="{00000000-0008-0000-0E00-00008C010000}"/>
            </a:ext>
          </a:extLst>
        </xdr:cNvPr>
        <xdr:cNvSpPr txBox="1"/>
      </xdr:nvSpPr>
      <xdr:spPr>
        <a:xfrm>
          <a:off x="22199600" y="97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221107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45720</xdr:rowOff>
    </xdr:from>
    <xdr:to>
      <xdr:col>107</xdr:col>
      <xdr:colOff>101600</xdr:colOff>
      <xdr:row>58</xdr:row>
      <xdr:rowOff>147320</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20383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48260</xdr:rowOff>
    </xdr:from>
    <xdr:to>
      <xdr:col>102</xdr:col>
      <xdr:colOff>165100</xdr:colOff>
      <xdr:row>55</xdr:row>
      <xdr:rowOff>149860</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9494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104140</xdr:rowOff>
    </xdr:from>
    <xdr:to>
      <xdr:col>98</xdr:col>
      <xdr:colOff>38100</xdr:colOff>
      <xdr:row>56</xdr:row>
      <xdr:rowOff>34290</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8605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107950</xdr:rowOff>
    </xdr:from>
    <xdr:to>
      <xdr:col>116</xdr:col>
      <xdr:colOff>114300</xdr:colOff>
      <xdr:row>63</xdr:row>
      <xdr:rowOff>38100</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221107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408" name="【学校施設】&#10;一人当たり面積該当値テキスト">
          <a:extLst>
            <a:ext uri="{FF2B5EF4-FFF2-40B4-BE49-F238E27FC236}">
              <a16:creationId xmlns:a16="http://schemas.microsoft.com/office/drawing/2014/main" id="{00000000-0008-0000-0E00-000098010000}"/>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114300</xdr:rowOff>
    </xdr:from>
    <xdr:to>
      <xdr:col>112</xdr:col>
      <xdr:colOff>38100</xdr:colOff>
      <xdr:row>63</xdr:row>
      <xdr:rowOff>44450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158750</xdr:rowOff>
    </xdr:from>
    <xdr:to>
      <xdr:col>116</xdr:col>
      <xdr:colOff>63500</xdr:colOff>
      <xdr:row>62</xdr:row>
      <xdr:rowOff>165100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21323300" y="107886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160020</xdr:rowOff>
    </xdr:from>
    <xdr:to>
      <xdr:col>107</xdr:col>
      <xdr:colOff>101600</xdr:colOff>
      <xdr:row>63</xdr:row>
      <xdr:rowOff>90170</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20383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165100</xdr:rowOff>
    </xdr:from>
    <xdr:to>
      <xdr:col>111</xdr:col>
      <xdr:colOff>177800</xdr:colOff>
      <xdr:row>63</xdr:row>
      <xdr:rowOff>39370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20434300" y="1079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39370</xdr:rowOff>
    </xdr:from>
    <xdr:to>
      <xdr:col>107</xdr:col>
      <xdr:colOff>50800</xdr:colOff>
      <xdr:row>63</xdr:row>
      <xdr:rowOff>72390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9545300" y="108407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8605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91440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8656300" y="10873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90187</xdr:rowOff>
    </xdr:from>
    <xdr:ext cx="469744" cy="259045"/>
    <xdr:sp macro="" textlink="">
      <xdr:nvSpPr>
        <xdr:cNvPr id="417" name="n_1aveValue【学校施設】&#10;一人当たり面積">
          <a:extLst>
            <a:ext uri="{FF2B5EF4-FFF2-40B4-BE49-F238E27FC236}">
              <a16:creationId xmlns:a16="http://schemas.microsoft.com/office/drawing/2014/main" id="{00000000-0008-0000-0E00-0000A1010000}"/>
            </a:ext>
          </a:extLst>
        </xdr:cNvPr>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163847</xdr:rowOff>
    </xdr:from>
    <xdr:ext cx="469744" cy="259045"/>
    <xdr:sp macro="" textlink="">
      <xdr:nvSpPr>
        <xdr:cNvPr id="418" name="n_2aveValue【学校施設】&#10;一人当たり面積">
          <a:extLst>
            <a:ext uri="{FF2B5EF4-FFF2-40B4-BE49-F238E27FC236}">
              <a16:creationId xmlns:a16="http://schemas.microsoft.com/office/drawing/2014/main" id="{00000000-0008-0000-0E00-0000A2010000}"/>
            </a:ext>
          </a:extLst>
        </xdr:cNvPr>
        <xdr:cNvSpPr txBox="1"/>
      </xdr:nvSpPr>
      <xdr:spPr>
        <a:xfrm>
          <a:off x="20199427" y="97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166387</xdr:rowOff>
    </xdr:from>
    <xdr:ext cx="469744" cy="259045"/>
    <xdr:sp macro="" textlink="">
      <xdr:nvSpPr>
        <xdr:cNvPr id="419" name="n_3aveValue【学校施設】&#10;一人当たり面積">
          <a:extLst>
            <a:ext uri="{FF2B5EF4-FFF2-40B4-BE49-F238E27FC236}">
              <a16:creationId xmlns:a16="http://schemas.microsoft.com/office/drawing/2014/main" id="{00000000-0008-0000-0E00-0000A3010000}"/>
            </a:ext>
          </a:extLst>
        </xdr:cNvPr>
        <xdr:cNvSpPr txBox="1"/>
      </xdr:nvSpPr>
      <xdr:spPr>
        <a:xfrm>
          <a:off x="193104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50817</xdr:rowOff>
    </xdr:from>
    <xdr:ext cx="469744" cy="259045"/>
    <xdr:sp macro="" textlink="">
      <xdr:nvSpPr>
        <xdr:cNvPr id="420" name="n_4aveValue【学校施設】&#10;一人当たり面積">
          <a:extLst>
            <a:ext uri="{FF2B5EF4-FFF2-40B4-BE49-F238E27FC236}">
              <a16:creationId xmlns:a16="http://schemas.microsoft.com/office/drawing/2014/main" id="{00000000-0008-0000-0E00-0000A4010000}"/>
            </a:ext>
          </a:extLst>
        </xdr:cNvPr>
        <xdr:cNvSpPr txBox="1"/>
      </xdr:nvSpPr>
      <xdr:spPr>
        <a:xfrm>
          <a:off x="18421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35577</xdr:rowOff>
    </xdr:from>
    <xdr:ext cx="469744" cy="259045"/>
    <xdr:sp macro="" textlink="">
      <xdr:nvSpPr>
        <xdr:cNvPr id="421" name="n_1mainValue【学校施設】&#10;一人当たり面積">
          <a:extLst>
            <a:ext uri="{FF2B5EF4-FFF2-40B4-BE49-F238E27FC236}">
              <a16:creationId xmlns:a16="http://schemas.microsoft.com/office/drawing/2014/main" id="{00000000-0008-0000-0E00-0000A5010000}"/>
            </a:ext>
          </a:extLst>
        </xdr:cNvPr>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81297</xdr:rowOff>
    </xdr:from>
    <xdr:ext cx="469744" cy="259045"/>
    <xdr:sp macro="" textlink="">
      <xdr:nvSpPr>
        <xdr:cNvPr id="422" name="n_2mainValue【学校施設】&#10;一人当たり面積">
          <a:extLst>
            <a:ext uri="{FF2B5EF4-FFF2-40B4-BE49-F238E27FC236}">
              <a16:creationId xmlns:a16="http://schemas.microsoft.com/office/drawing/2014/main" id="{00000000-0008-0000-0E00-0000A6010000}"/>
            </a:ext>
          </a:extLst>
        </xdr:cNvPr>
        <xdr:cNvSpPr txBox="1"/>
      </xdr:nvSpPr>
      <xdr:spPr>
        <a:xfrm>
          <a:off x="20199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423" name="n_3mainValue【学校施設】&#10;一人当たり面積">
          <a:extLst>
            <a:ext uri="{FF2B5EF4-FFF2-40B4-BE49-F238E27FC236}">
              <a16:creationId xmlns:a16="http://schemas.microsoft.com/office/drawing/2014/main" id="{00000000-0008-0000-0E00-0000A7010000}"/>
            </a:ext>
          </a:extLst>
        </xdr:cNvPr>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424" name="n_4mainValue【学校施設】&#10;一人当たり面積">
          <a:extLst>
            <a:ext uri="{FF2B5EF4-FFF2-40B4-BE49-F238E27FC236}">
              <a16:creationId xmlns:a16="http://schemas.microsoft.com/office/drawing/2014/main" id="{00000000-0008-0000-0E00-0000A8010000}"/>
            </a:ext>
          </a:extLst>
        </xdr:cNvPr>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公民館】&#10;有形固定資産減価償却率グラフ枠">
          <a:extLst>
            <a:ext uri="{FF2B5EF4-FFF2-40B4-BE49-F238E27FC236}">
              <a16:creationId xmlns:a16="http://schemas.microsoft.com/office/drawing/2014/main" id="{00000000-0008-0000-0E00-0000CA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105918</xdr:rowOff>
    </xdr:from>
    <xdr:to>
      <xdr:col>85</xdr:col>
      <xdr:colOff>126364</xdr:colOff>
      <xdr:row>107</xdr:row>
      <xdr:rowOff>41911</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6318864" y="17422368"/>
          <a:ext cx="0" cy="96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460" name="【公民館】&#10;有形固定資産減価償却率最小値テキスト">
          <a:extLst>
            <a:ext uri="{FF2B5EF4-FFF2-40B4-BE49-F238E27FC236}">
              <a16:creationId xmlns:a16="http://schemas.microsoft.com/office/drawing/2014/main" id="{00000000-0008-0000-0E00-0000CC010000}"/>
            </a:ext>
          </a:extLst>
        </xdr:cNvPr>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52595</xdr:rowOff>
    </xdr:from>
    <xdr:ext cx="405111" cy="259045"/>
    <xdr:sp macro="" textlink="">
      <xdr:nvSpPr>
        <xdr:cNvPr id="462" name="【公民館】&#10;有形固定資産減価償却率最大値テキスト">
          <a:extLst>
            <a:ext uri="{FF2B5EF4-FFF2-40B4-BE49-F238E27FC236}">
              <a16:creationId xmlns:a16="http://schemas.microsoft.com/office/drawing/2014/main" id="{00000000-0008-0000-0E00-0000CE010000}"/>
            </a:ext>
          </a:extLst>
        </xdr:cNvPr>
        <xdr:cNvSpPr txBox="1"/>
      </xdr:nvSpPr>
      <xdr:spPr>
        <a:xfrm>
          <a:off x="16357600" y="1719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105918</xdr:rowOff>
    </xdr:from>
    <xdr:to>
      <xdr:col>86</xdr:col>
      <xdr:colOff>25400</xdr:colOff>
      <xdr:row>101</xdr:row>
      <xdr:rowOff>105918</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230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464" name="【公民館】&#10;有形固定資産減価償却率平均値テキスト">
          <a:extLst>
            <a:ext uri="{FF2B5EF4-FFF2-40B4-BE49-F238E27FC236}">
              <a16:creationId xmlns:a16="http://schemas.microsoft.com/office/drawing/2014/main" id="{00000000-0008-0000-0E00-0000D001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148844</xdr:rowOff>
    </xdr:from>
    <xdr:to>
      <xdr:col>81</xdr:col>
      <xdr:colOff>101600</xdr:colOff>
      <xdr:row>103</xdr:row>
      <xdr:rowOff>78994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5430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107696</xdr:rowOff>
    </xdr:from>
    <xdr:to>
      <xdr:col>76</xdr:col>
      <xdr:colOff>165100</xdr:colOff>
      <xdr:row>103</xdr:row>
      <xdr:rowOff>37846</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4541500" y="17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43687</xdr:rowOff>
    </xdr:from>
    <xdr:to>
      <xdr:col>72</xdr:col>
      <xdr:colOff>38100</xdr:colOff>
      <xdr:row>100</xdr:row>
      <xdr:rowOff>145287</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36525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132842</xdr:rowOff>
    </xdr:from>
    <xdr:to>
      <xdr:col>67</xdr:col>
      <xdr:colOff>101600</xdr:colOff>
      <xdr:row>100</xdr:row>
      <xdr:rowOff>62992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2763500" y="1710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77488</xdr:rowOff>
    </xdr:from>
    <xdr:ext cx="405111" cy="259045"/>
    <xdr:sp macro="" textlink="">
      <xdr:nvSpPr>
        <xdr:cNvPr id="476" name="【公民館】&#10;有形固定資産減価償却率該当値テキスト">
          <a:extLst>
            <a:ext uri="{FF2B5EF4-FFF2-40B4-BE49-F238E27FC236}">
              <a16:creationId xmlns:a16="http://schemas.microsoft.com/office/drawing/2014/main" id="{00000000-0008-0000-0E00-0000DC010000}"/>
            </a:ext>
          </a:extLst>
        </xdr:cNvPr>
        <xdr:cNvSpPr txBox="1"/>
      </xdr:nvSpPr>
      <xdr:spPr>
        <a:xfrm>
          <a:off x="16357600" y="182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41911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5481300" y="18318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144780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4592300" y="1822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53339</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3703300" y="18135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133350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814300" y="18044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95521</xdr:rowOff>
    </xdr:from>
    <xdr:ext cx="405111" cy="259045"/>
    <xdr:sp macro="" textlink="">
      <xdr:nvSpPr>
        <xdr:cNvPr id="485" name="n_1aveValue【公民館】&#10;有形固定資産減価償却率">
          <a:extLst>
            <a:ext uri="{FF2B5EF4-FFF2-40B4-BE49-F238E27FC236}">
              <a16:creationId xmlns:a16="http://schemas.microsoft.com/office/drawing/2014/main" id="{00000000-0008-0000-0E00-0000E5010000}"/>
            </a:ext>
          </a:extLst>
        </xdr:cNvPr>
        <xdr:cNvSpPr txBox="1"/>
      </xdr:nvSpPr>
      <xdr:spPr>
        <a:xfrm>
          <a:off x="152660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54373</xdr:rowOff>
    </xdr:from>
    <xdr:ext cx="405111" cy="259045"/>
    <xdr:sp macro="" textlink="">
      <xdr:nvSpPr>
        <xdr:cNvPr id="486" name="n_2aveValue【公民館】&#10;有形固定資産減価償却率">
          <a:extLst>
            <a:ext uri="{FF2B5EF4-FFF2-40B4-BE49-F238E27FC236}">
              <a16:creationId xmlns:a16="http://schemas.microsoft.com/office/drawing/2014/main" id="{00000000-0008-0000-0E00-0000E6010000}"/>
            </a:ext>
          </a:extLst>
        </xdr:cNvPr>
        <xdr:cNvSpPr txBox="1"/>
      </xdr:nvSpPr>
      <xdr:spPr>
        <a:xfrm>
          <a:off x="14389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161814</xdr:rowOff>
    </xdr:from>
    <xdr:ext cx="405111" cy="259045"/>
    <xdr:sp macro="" textlink="">
      <xdr:nvSpPr>
        <xdr:cNvPr id="487" name="n_3aveValue【公民館】&#10;有形固定資産減価償却率">
          <a:extLst>
            <a:ext uri="{FF2B5EF4-FFF2-40B4-BE49-F238E27FC236}">
              <a16:creationId xmlns:a16="http://schemas.microsoft.com/office/drawing/2014/main" id="{00000000-0008-0000-0E00-0000E7010000}"/>
            </a:ext>
          </a:extLst>
        </xdr:cNvPr>
        <xdr:cNvSpPr txBox="1"/>
      </xdr:nvSpPr>
      <xdr:spPr>
        <a:xfrm>
          <a:off x="13500744" y="1696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79519</xdr:rowOff>
    </xdr:from>
    <xdr:ext cx="405111" cy="259045"/>
    <xdr:sp macro="" textlink="">
      <xdr:nvSpPr>
        <xdr:cNvPr id="488" name="n_4aveValue【公民館】&#10;有形固定資産減価償却率">
          <a:extLst>
            <a:ext uri="{FF2B5EF4-FFF2-40B4-BE49-F238E27FC236}">
              <a16:creationId xmlns:a16="http://schemas.microsoft.com/office/drawing/2014/main" id="{00000000-0008-0000-0E00-0000E8010000}"/>
            </a:ext>
          </a:extLst>
        </xdr:cNvPr>
        <xdr:cNvSpPr txBox="1"/>
      </xdr:nvSpPr>
      <xdr:spPr>
        <a:xfrm>
          <a:off x="12611744" y="1688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489" name="n_1mainValue【公民館】&#10;有形固定資産減価償却率">
          <a:extLst>
            <a:ext uri="{FF2B5EF4-FFF2-40B4-BE49-F238E27FC236}">
              <a16:creationId xmlns:a16="http://schemas.microsoft.com/office/drawing/2014/main" id="{00000000-0008-0000-0E00-0000E9010000}"/>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490" name="n_2mainValue【公民館】&#10;有形固定資産減価償却率">
          <a:extLst>
            <a:ext uri="{FF2B5EF4-FFF2-40B4-BE49-F238E27FC236}">
              <a16:creationId xmlns:a16="http://schemas.microsoft.com/office/drawing/2014/main" id="{00000000-0008-0000-0E00-0000EA010000}"/>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491" name="n_3mainValue【公民館】&#10;有形固定資産減価償却率">
          <a:extLst>
            <a:ext uri="{FF2B5EF4-FFF2-40B4-BE49-F238E27FC236}">
              <a16:creationId xmlns:a16="http://schemas.microsoft.com/office/drawing/2014/main" id="{00000000-0008-0000-0E00-0000EB010000}"/>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492" name="n_4mainValue【公民館】&#10;有形固定資産減価償却率">
          <a:extLst>
            <a:ext uri="{FF2B5EF4-FFF2-40B4-BE49-F238E27FC236}">
              <a16:creationId xmlns:a16="http://schemas.microsoft.com/office/drawing/2014/main" id="{00000000-0008-0000-0E00-0000EC010000}"/>
            </a:ext>
          </a:extLst>
        </xdr:cNvPr>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公民館】&#10;一人当たり面積グラフ枠">
          <a:extLst>
            <a:ext uri="{FF2B5EF4-FFF2-40B4-BE49-F238E27FC236}">
              <a16:creationId xmlns:a16="http://schemas.microsoft.com/office/drawing/2014/main" id="{00000000-0008-0000-0E00-00000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108</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22160864" y="17198339"/>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518" name="【公民館】&#10;一人当たり面積最小値テキスト">
          <a:extLst>
            <a:ext uri="{FF2B5EF4-FFF2-40B4-BE49-F238E27FC236}">
              <a16:creationId xmlns:a16="http://schemas.microsoft.com/office/drawing/2014/main" id="{00000000-0008-0000-0E00-00000602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20" name="【公民館】&#10;一人当たり面積最大値テキスト">
          <a:extLst>
            <a:ext uri="{FF2B5EF4-FFF2-40B4-BE49-F238E27FC236}">
              <a16:creationId xmlns:a16="http://schemas.microsoft.com/office/drawing/2014/main" id="{00000000-0008-0000-0E00-000008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522" name="【公民館】&#10;一人当たり面積平均値テキスト">
          <a:extLst>
            <a:ext uri="{FF2B5EF4-FFF2-40B4-BE49-F238E27FC236}">
              <a16:creationId xmlns:a16="http://schemas.microsoft.com/office/drawing/2014/main" id="{00000000-0008-0000-0E00-00000A020000}"/>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166370</xdr:rowOff>
    </xdr:from>
    <xdr:to>
      <xdr:col>112</xdr:col>
      <xdr:colOff>38100</xdr:colOff>
      <xdr:row>104</xdr:row>
      <xdr:rowOff>96520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17780</xdr:rowOff>
    </xdr:from>
    <xdr:to>
      <xdr:col>107</xdr:col>
      <xdr:colOff>101600</xdr:colOff>
      <xdr:row>104</xdr:row>
      <xdr:rowOff>119380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2038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93980</xdr:rowOff>
    </xdr:from>
    <xdr:to>
      <xdr:col>102</xdr:col>
      <xdr:colOff>165100</xdr:colOff>
      <xdr:row>101</xdr:row>
      <xdr:rowOff>24130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9494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124461</xdr:rowOff>
    </xdr:from>
    <xdr:to>
      <xdr:col>98</xdr:col>
      <xdr:colOff>38100</xdr:colOff>
      <xdr:row>101</xdr:row>
      <xdr:rowOff>54611</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8605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534" name="【公民館】&#10;一人当たり面積該当値テキスト">
          <a:extLst>
            <a:ext uri="{FF2B5EF4-FFF2-40B4-BE49-F238E27FC236}">
              <a16:creationId xmlns:a16="http://schemas.microsoft.com/office/drawing/2014/main" id="{00000000-0008-0000-0E00-000016020000}"/>
            </a:ext>
          </a:extLst>
        </xdr:cNvPr>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38100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0434300" y="18196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53339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9545300" y="18211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8605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60961</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18656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113047</xdr:rowOff>
    </xdr:from>
    <xdr:ext cx="469744" cy="259045"/>
    <xdr:sp macro="" textlink="">
      <xdr:nvSpPr>
        <xdr:cNvPr id="543" name="n_1aveValue【公民館】&#10;一人当たり面積">
          <a:extLst>
            <a:ext uri="{FF2B5EF4-FFF2-40B4-BE49-F238E27FC236}">
              <a16:creationId xmlns:a16="http://schemas.microsoft.com/office/drawing/2014/main" id="{00000000-0008-0000-0E00-00001F020000}"/>
            </a:ext>
          </a:extLst>
        </xdr:cNvPr>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544" name="n_2aveValue【公民館】&#10;一人当たり面積">
          <a:extLst>
            <a:ext uri="{FF2B5EF4-FFF2-40B4-BE49-F238E27FC236}">
              <a16:creationId xmlns:a16="http://schemas.microsoft.com/office/drawing/2014/main" id="{00000000-0008-0000-0E00-000020020000}"/>
            </a:ext>
          </a:extLst>
        </xdr:cNvPr>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40657</xdr:rowOff>
    </xdr:from>
    <xdr:ext cx="469744" cy="259045"/>
    <xdr:sp macro="" textlink="">
      <xdr:nvSpPr>
        <xdr:cNvPr id="545" name="n_3aveValue【公民館】&#10;一人当たり面積">
          <a:extLst>
            <a:ext uri="{FF2B5EF4-FFF2-40B4-BE49-F238E27FC236}">
              <a16:creationId xmlns:a16="http://schemas.microsoft.com/office/drawing/2014/main" id="{00000000-0008-0000-0E00-000021020000}"/>
            </a:ext>
          </a:extLst>
        </xdr:cNvPr>
        <xdr:cNvSpPr txBox="1"/>
      </xdr:nvSpPr>
      <xdr:spPr>
        <a:xfrm>
          <a:off x="19310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71138</xdr:rowOff>
    </xdr:from>
    <xdr:ext cx="469744" cy="259045"/>
    <xdr:sp macro="" textlink="">
      <xdr:nvSpPr>
        <xdr:cNvPr id="546" name="n_4aveValue【公民館】&#10;一人当たり面積">
          <a:extLst>
            <a:ext uri="{FF2B5EF4-FFF2-40B4-BE49-F238E27FC236}">
              <a16:creationId xmlns:a16="http://schemas.microsoft.com/office/drawing/2014/main" id="{00000000-0008-0000-0E00-000022020000}"/>
            </a:ext>
          </a:extLst>
        </xdr:cNvPr>
        <xdr:cNvSpPr txBox="1"/>
      </xdr:nvSpPr>
      <xdr:spPr>
        <a:xfrm>
          <a:off x="18421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547" name="n_1mainValue【公民館】&#10;一人当たり面積">
          <a:extLst>
            <a:ext uri="{FF2B5EF4-FFF2-40B4-BE49-F238E27FC236}">
              <a16:creationId xmlns:a16="http://schemas.microsoft.com/office/drawing/2014/main" id="{00000000-0008-0000-0E00-000023020000}"/>
            </a:ext>
          </a:extLst>
        </xdr:cNvPr>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548" name="n_2mainValue【公民館】&#10;一人当たり面積">
          <a:extLst>
            <a:ext uri="{FF2B5EF4-FFF2-40B4-BE49-F238E27FC236}">
              <a16:creationId xmlns:a16="http://schemas.microsoft.com/office/drawing/2014/main" id="{00000000-0008-0000-0E00-000024020000}"/>
            </a:ext>
          </a:extLst>
        </xdr:cNvPr>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549" name="n_3mainValue【公民館】&#10;一人当たり面積">
          <a:extLst>
            <a:ext uri="{FF2B5EF4-FFF2-40B4-BE49-F238E27FC236}">
              <a16:creationId xmlns:a16="http://schemas.microsoft.com/office/drawing/2014/main" id="{00000000-0008-0000-0E00-000025020000}"/>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102888</xdr:rowOff>
    </xdr:from>
    <xdr:ext cx="469744" cy="259045"/>
    <xdr:sp macro="" textlink="">
      <xdr:nvSpPr>
        <xdr:cNvPr id="550" name="n_4mainValue【公民館】&#10;一人当たり面積">
          <a:extLst>
            <a:ext uri="{FF2B5EF4-FFF2-40B4-BE49-F238E27FC236}">
              <a16:creationId xmlns:a16="http://schemas.microsoft.com/office/drawing/2014/main" id="{00000000-0008-0000-0E00-000026020000}"/>
            </a:ext>
          </a:extLst>
        </xdr:cNvPr>
        <xdr:cNvSpPr txBox="1"/>
      </xdr:nvSpPr>
      <xdr:spPr>
        <a:xfrm>
          <a:off x="18421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と比較して有形固定資産減価償却率が高くなっている施設は，道路，公民館であり，低くなっている施設は，橋りょう・トンネル，学校施設である。特に有形固定資産減価償却率が高いのは公民館であり，前年度か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95.5</a:t>
          </a:r>
          <a:r>
            <a:rPr lang="ja-JP" altLang="ja-JP" sz="1100">
              <a:solidFill>
                <a:schemeClr val="dk1"/>
              </a:solidFill>
              <a:effectLst/>
              <a:latin typeface="+mn-lt"/>
              <a:ea typeface="+mn-ea"/>
              <a:cs typeface="+mn-cs"/>
            </a:rPr>
            <a:t>％となっている。築</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年以上経過し，施設の老朽化が進んでいることが要因であり，適切な維持管理・更新をしていく必要がある。また，道路については，前年度より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％となっており，類似団体の中で最も高くなっている。橋りょう・トンネルについては，前年度から</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63.9</a:t>
          </a:r>
          <a:r>
            <a:rPr lang="ja-JP" altLang="ja-JP" sz="1100">
              <a:solidFill>
                <a:schemeClr val="dk1"/>
              </a:solidFill>
              <a:effectLst/>
              <a:latin typeface="+mn-lt"/>
              <a:ea typeface="+mn-ea"/>
              <a:cs typeface="+mn-cs"/>
            </a:rPr>
            <a:t>％であり，類似団体平均よりは低いものの高い水準となっている。平成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年に策定し、令和</a:t>
          </a:r>
          <a:r>
            <a:rPr lang="ja-JP" altLang="en-US" sz="1100">
              <a:solidFill>
                <a:schemeClr val="dk1"/>
              </a:solidFill>
              <a:effectLst/>
              <a:latin typeface="+mn-lt"/>
              <a:ea typeface="+mn-ea"/>
              <a:cs typeface="+mn-cs"/>
            </a:rPr>
            <a:t>元年度に</a:t>
          </a:r>
          <a:r>
            <a:rPr lang="ja-JP" altLang="ja-JP" sz="1100">
              <a:solidFill>
                <a:schemeClr val="dk1"/>
              </a:solidFill>
              <a:effectLst/>
              <a:latin typeface="+mn-lt"/>
              <a:ea typeface="+mn-ea"/>
              <a:cs typeface="+mn-cs"/>
            </a:rPr>
            <a:t>改訂した「八千代町橋梁長寿命化修繕計画」に基づき，計画的に順次必要な修繕や長寿命化を実施していく。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学校施設については前年度と比べて</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53.9</a:t>
          </a:r>
          <a:r>
            <a:rPr lang="ja-JP" altLang="ja-JP" sz="1100">
              <a:solidFill>
                <a:schemeClr val="dk1"/>
              </a:solidFill>
              <a:effectLst/>
              <a:latin typeface="+mn-lt"/>
              <a:ea typeface="+mn-ea"/>
              <a:cs typeface="+mn-cs"/>
            </a:rPr>
            <a:t>％になっており，類似団体内で最も低い水準である。これは，平成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中学校校舎改築事業によるものである。また，校舎改築事業により学校施設の一人当たり面積については，類似団体内では最も低くなっている。今後も，個別施設計画を基に，児童・生徒数の動向や地域における役割を十分に踏まえ，適切な維持管理を進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37338</xdr:rowOff>
    </xdr:from>
    <xdr:to>
      <xdr:col>24</xdr:col>
      <xdr:colOff>62865</xdr:colOff>
      <xdr:row>40</xdr:row>
      <xdr:rowOff>103632</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60380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107459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103632</xdr:rowOff>
    </xdr:from>
    <xdr:to>
      <xdr:col>24</xdr:col>
      <xdr:colOff>152400</xdr:colOff>
      <xdr:row>40</xdr:row>
      <xdr:rowOff>103632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155465</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37338</xdr:rowOff>
    </xdr:from>
    <xdr:to>
      <xdr:col>24</xdr:col>
      <xdr:colOff>152400</xdr:colOff>
      <xdr:row>35</xdr:row>
      <xdr:rowOff>37338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603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114571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8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135128</xdr:rowOff>
    </xdr:from>
    <xdr:to>
      <xdr:col>20</xdr:col>
      <xdr:colOff>38100</xdr:colOff>
      <xdr:row>37</xdr:row>
      <xdr:rowOff>65278</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87122</xdr:rowOff>
    </xdr:from>
    <xdr:to>
      <xdr:col>6</xdr:col>
      <xdr:colOff>38100</xdr:colOff>
      <xdr:row>36</xdr:row>
      <xdr:rowOff>17272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52832</xdr:rowOff>
    </xdr:from>
    <xdr:to>
      <xdr:col>24</xdr:col>
      <xdr:colOff>114300</xdr:colOff>
      <xdr:row>40</xdr:row>
      <xdr:rowOff>154432</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139209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82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114554</xdr:rowOff>
    </xdr:from>
    <xdr:to>
      <xdr:col>20</xdr:col>
      <xdr:colOff>38100</xdr:colOff>
      <xdr:row>40</xdr:row>
      <xdr:rowOff>44704</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165354</xdr:rowOff>
    </xdr:from>
    <xdr:to>
      <xdr:col>24</xdr:col>
      <xdr:colOff>63500</xdr:colOff>
      <xdr:row>40</xdr:row>
      <xdr:rowOff>103632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8519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45974</xdr:rowOff>
    </xdr:from>
    <xdr:to>
      <xdr:col>15</xdr:col>
      <xdr:colOff>101600</xdr:colOff>
      <xdr:row>39</xdr:row>
      <xdr:rowOff>147574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96774</xdr:rowOff>
    </xdr:from>
    <xdr:to>
      <xdr:col>19</xdr:col>
      <xdr:colOff>177800</xdr:colOff>
      <xdr:row>39</xdr:row>
      <xdr:rowOff>165354</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783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112268</xdr:rowOff>
    </xdr:from>
    <xdr:to>
      <xdr:col>10</xdr:col>
      <xdr:colOff>165100</xdr:colOff>
      <xdr:row>39</xdr:row>
      <xdr:rowOff>42418</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163068</xdr:rowOff>
    </xdr:from>
    <xdr:to>
      <xdr:col>15</xdr:col>
      <xdr:colOff>50800</xdr:colOff>
      <xdr:row>39</xdr:row>
      <xdr:rowOff>96774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6781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163068</xdr:rowOff>
    </xdr:from>
    <xdr:to>
      <xdr:col>10</xdr:col>
      <xdr:colOff>114300</xdr:colOff>
      <xdr:row>39</xdr:row>
      <xdr:rowOff>19050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130300" y="6678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81805</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33799</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35831</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138701</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33545</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149678</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279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153505</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149678</xdr:rowOff>
    </xdr:from>
    <xdr:to>
      <xdr:col>55</xdr:col>
      <xdr:colOff>88900</xdr:colOff>
      <xdr:row>41</xdr:row>
      <xdr:rowOff>149678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156028</xdr:rowOff>
    </xdr:from>
    <xdr:to>
      <xdr:col>50</xdr:col>
      <xdr:colOff>165100</xdr:colOff>
      <xdr:row>37</xdr:row>
      <xdr:rowOff>86178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17236</xdr:rowOff>
    </xdr:from>
    <xdr:to>
      <xdr:col>46</xdr:col>
      <xdr:colOff>38100</xdr:colOff>
      <xdr:row>37</xdr:row>
      <xdr:rowOff>118836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33564</xdr:rowOff>
    </xdr:from>
    <xdr:to>
      <xdr:col>41</xdr:col>
      <xdr:colOff>101600</xdr:colOff>
      <xdr:row>37</xdr:row>
      <xdr:rowOff>135164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49893</xdr:rowOff>
    </xdr:from>
    <xdr:to>
      <xdr:col>36</xdr:col>
      <xdr:colOff>165100</xdr:colOff>
      <xdr:row>37</xdr:row>
      <xdr:rowOff>151493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90714</xdr:rowOff>
    </xdr:from>
    <xdr:to>
      <xdr:col>55</xdr:col>
      <xdr:colOff>50800</xdr:colOff>
      <xdr:row>33</xdr:row>
      <xdr:rowOff>20864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43741</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90714</xdr:rowOff>
    </xdr:from>
    <xdr:to>
      <xdr:col>50</xdr:col>
      <xdr:colOff>165100</xdr:colOff>
      <xdr:row>33</xdr:row>
      <xdr:rowOff>20864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141514</xdr:rowOff>
    </xdr:from>
    <xdr:to>
      <xdr:col>55</xdr:col>
      <xdr:colOff>0</xdr:colOff>
      <xdr:row>32</xdr:row>
      <xdr:rowOff>141514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5627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139700</xdr:rowOff>
    </xdr:from>
    <xdr:to>
      <xdr:col>46</xdr:col>
      <xdr:colOff>38100</xdr:colOff>
      <xdr:row>33</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141514</xdr:rowOff>
    </xdr:from>
    <xdr:to>
      <xdr:col>50</xdr:col>
      <xdr:colOff>114300</xdr:colOff>
      <xdr:row>33</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56279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907</xdr:rowOff>
    </xdr:from>
    <xdr:to>
      <xdr:col>41</xdr:col>
      <xdr:colOff>101600</xdr:colOff>
      <xdr:row>33</xdr:row>
      <xdr:rowOff>102507</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19050</xdr:rowOff>
    </xdr:from>
    <xdr:to>
      <xdr:col>45</xdr:col>
      <xdr:colOff>177800</xdr:colOff>
      <xdr:row>33</xdr:row>
      <xdr:rowOff>51707</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567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33564</xdr:rowOff>
    </xdr:from>
    <xdr:to>
      <xdr:col>36</xdr:col>
      <xdr:colOff>165100</xdr:colOff>
      <xdr:row>33</xdr:row>
      <xdr:rowOff>135164</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51707</xdr:rowOff>
    </xdr:from>
    <xdr:to>
      <xdr:col>41</xdr:col>
      <xdr:colOff>50800</xdr:colOff>
      <xdr:row>33</xdr:row>
      <xdr:rowOff>84364</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570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77305</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109963</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4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126292</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4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142620</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37391</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53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86377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119034</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54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151691</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82296</xdr:rowOff>
    </xdr:from>
    <xdr:to>
      <xdr:col>24</xdr:col>
      <xdr:colOff>62865</xdr:colOff>
      <xdr:row>62</xdr:row>
      <xdr:rowOff>68580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834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68580</xdr:rowOff>
    </xdr:from>
    <xdr:to>
      <xdr:col>24</xdr:col>
      <xdr:colOff>152400</xdr:colOff>
      <xdr:row>62</xdr:row>
      <xdr:rowOff>68580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28973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82296</xdr:rowOff>
    </xdr:from>
    <xdr:to>
      <xdr:col>24</xdr:col>
      <xdr:colOff>152400</xdr:colOff>
      <xdr:row>56</xdr:row>
      <xdr:rowOff>82296</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141241</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13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118364</xdr:rowOff>
    </xdr:from>
    <xdr:to>
      <xdr:col>24</xdr:col>
      <xdr:colOff>114300</xdr:colOff>
      <xdr:row>59</xdr:row>
      <xdr:rowOff>48514</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170942</xdr:rowOff>
    </xdr:from>
    <xdr:to>
      <xdr:col>15</xdr:col>
      <xdr:colOff>101600</xdr:colOff>
      <xdr:row>58</xdr:row>
      <xdr:rowOff>101092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86360</xdr:rowOff>
    </xdr:from>
    <xdr:to>
      <xdr:col>10</xdr:col>
      <xdr:colOff>165100</xdr:colOff>
      <xdr:row>57</xdr:row>
      <xdr:rowOff>16510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8636</xdr:rowOff>
    </xdr:from>
    <xdr:to>
      <xdr:col>6</xdr:col>
      <xdr:colOff>38100</xdr:colOff>
      <xdr:row>56</xdr:row>
      <xdr:rowOff>110236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96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104157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88646</xdr:rowOff>
    </xdr:from>
    <xdr:to>
      <xdr:col>20</xdr:col>
      <xdr:colOff>38100</xdr:colOff>
      <xdr:row>62</xdr:row>
      <xdr:rowOff>18796</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139446</xdr:rowOff>
    </xdr:from>
    <xdr:to>
      <xdr:col>24</xdr:col>
      <xdr:colOff>63500</xdr:colOff>
      <xdr:row>62</xdr:row>
      <xdr:rowOff>68580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5978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xdr:rowOff>
    </xdr:from>
    <xdr:to>
      <xdr:col>15</xdr:col>
      <xdr:colOff>101600</xdr:colOff>
      <xdr:row>61</xdr:row>
      <xdr:rowOff>117094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66294</xdr:rowOff>
    </xdr:from>
    <xdr:to>
      <xdr:col>19</xdr:col>
      <xdr:colOff>177800</xdr:colOff>
      <xdr:row>61</xdr:row>
      <xdr:rowOff>139446</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524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66294</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241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137160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32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117619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33037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126763</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9923</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108221</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118110</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71931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64787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49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118110</xdr:rowOff>
    </xdr:from>
    <xdr:to>
      <xdr:col>55</xdr:col>
      <xdr:colOff>88900</xdr:colOff>
      <xdr:row>56</xdr:row>
      <xdr:rowOff>118110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63500</xdr:rowOff>
    </xdr:from>
    <xdr:to>
      <xdr:col>50</xdr:col>
      <xdr:colOff>165100</xdr:colOff>
      <xdr:row>61</xdr:row>
      <xdr:rowOff>165100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132080</xdr:rowOff>
    </xdr:from>
    <xdr:to>
      <xdr:col>41</xdr:col>
      <xdr:colOff>101600</xdr:colOff>
      <xdr:row>61</xdr:row>
      <xdr:rowOff>62230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158750</xdr:rowOff>
    </xdr:from>
    <xdr:to>
      <xdr:col>36</xdr:col>
      <xdr:colOff>165100</xdr:colOff>
      <xdr:row>61</xdr:row>
      <xdr:rowOff>88900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87630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9639300" y="1071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102870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717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732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121920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10177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154957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105427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129557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F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95794</xdr:rowOff>
    </xdr:from>
    <xdr:to>
      <xdr:col>85</xdr:col>
      <xdr:colOff>126364</xdr:colOff>
      <xdr:row>42</xdr:row>
      <xdr:rowOff>131717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6318864" y="592509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00000000-0008-0000-0F00-000042010000}"/>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42471</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0000000-0008-0000-0F00-000044010000}"/>
            </a:ext>
          </a:extLst>
        </xdr:cNvPr>
        <xdr:cNvSpPr txBox="1"/>
      </xdr:nvSpPr>
      <xdr:spPr>
        <a:xfrm>
          <a:off x="16357600" y="570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95794</xdr:rowOff>
    </xdr:from>
    <xdr:to>
      <xdr:col>86</xdr:col>
      <xdr:colOff>25400</xdr:colOff>
      <xdr:row>34</xdr:row>
      <xdr:rowOff>95794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6230600" y="59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92364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F00-000046010000}"/>
            </a:ext>
          </a:extLst>
        </xdr:cNvPr>
        <xdr:cNvSpPr txBox="1"/>
      </xdr:nvSpPr>
      <xdr:spPr>
        <a:xfrm>
          <a:off x="16357600" y="592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6268700" y="60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111942</xdr:rowOff>
    </xdr:from>
    <xdr:to>
      <xdr:col>81</xdr:col>
      <xdr:colOff>101600</xdr:colOff>
      <xdr:row>36</xdr:row>
      <xdr:rowOff>42092</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54305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62956</xdr:rowOff>
    </xdr:from>
    <xdr:to>
      <xdr:col>76</xdr:col>
      <xdr:colOff>165100</xdr:colOff>
      <xdr:row>37</xdr:row>
      <xdr:rowOff>164556</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4541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162560</xdr:rowOff>
    </xdr:from>
    <xdr:to>
      <xdr:col>72</xdr:col>
      <xdr:colOff>38100</xdr:colOff>
      <xdr:row>35</xdr:row>
      <xdr:rowOff>92710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154396</xdr:rowOff>
    </xdr:from>
    <xdr:to>
      <xdr:col>67</xdr:col>
      <xdr:colOff>101600</xdr:colOff>
      <xdr:row>34</xdr:row>
      <xdr:rowOff>84546</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2763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80917</xdr:rowOff>
    </xdr:from>
    <xdr:to>
      <xdr:col>85</xdr:col>
      <xdr:colOff>177800</xdr:colOff>
      <xdr:row>43</xdr:row>
      <xdr:rowOff>11067</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6268700" y="7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167294</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F00-000052010000}"/>
            </a:ext>
          </a:extLst>
        </xdr:cNvPr>
        <xdr:cNvSpPr txBox="1"/>
      </xdr:nvSpPr>
      <xdr:spPr>
        <a:xfrm>
          <a:off x="16357600" y="719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12337</xdr:rowOff>
    </xdr:from>
    <xdr:to>
      <xdr:col>81</xdr:col>
      <xdr:colOff>101600</xdr:colOff>
      <xdr:row>42</xdr:row>
      <xdr:rowOff>113937</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5430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63137</xdr:rowOff>
    </xdr:from>
    <xdr:to>
      <xdr:col>85</xdr:col>
      <xdr:colOff>127000</xdr:colOff>
      <xdr:row>42</xdr:row>
      <xdr:rowOff>131717</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5481300" y="72640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111941</xdr:rowOff>
    </xdr:from>
    <xdr:to>
      <xdr:col>76</xdr:col>
      <xdr:colOff>165100</xdr:colOff>
      <xdr:row>42</xdr:row>
      <xdr:rowOff>42091</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4541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162741</xdr:rowOff>
    </xdr:from>
    <xdr:to>
      <xdr:col>81</xdr:col>
      <xdr:colOff>50800</xdr:colOff>
      <xdr:row>42</xdr:row>
      <xdr:rowOff>63137</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4592300" y="71921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162741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3703300" y="71170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133169</xdr:rowOff>
    </xdr:from>
    <xdr:to>
      <xdr:col>67</xdr:col>
      <xdr:colOff>101600</xdr:colOff>
      <xdr:row>41</xdr:row>
      <xdr:rowOff>63319</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276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12519</xdr:rowOff>
    </xdr:from>
    <xdr:to>
      <xdr:col>71</xdr:col>
      <xdr:colOff>177800</xdr:colOff>
      <xdr:row>41</xdr:row>
      <xdr:rowOff>87630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814300" y="70419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58619</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105064</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52660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33218</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43897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54446</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2611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00000000-0008-0000-0F00-00007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17090</xdr:rowOff>
    </xdr:from>
    <xdr:to>
      <xdr:col>116</xdr:col>
      <xdr:colOff>62864</xdr:colOff>
      <xdr:row>42</xdr:row>
      <xdr:rowOff>66686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22160864" y="5846390"/>
          <a:ext cx="0" cy="142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70513</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00000000-0008-0000-0F00-00007D010000}"/>
            </a:ext>
          </a:extLst>
        </xdr:cNvPr>
        <xdr:cNvSpPr txBox="1"/>
      </xdr:nvSpPr>
      <xdr:spPr>
        <a:xfrm>
          <a:off x="22199600" y="72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66686</xdr:rowOff>
    </xdr:from>
    <xdr:to>
      <xdr:col>116</xdr:col>
      <xdr:colOff>152400</xdr:colOff>
      <xdr:row>42</xdr:row>
      <xdr:rowOff>66686</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22072600" y="7267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135217</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00000000-0008-0000-0F00-00007F010000}"/>
            </a:ext>
          </a:extLst>
        </xdr:cNvPr>
        <xdr:cNvSpPr txBox="1"/>
      </xdr:nvSpPr>
      <xdr:spPr>
        <a:xfrm>
          <a:off x="22199600" y="56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17090</xdr:rowOff>
    </xdr:from>
    <xdr:to>
      <xdr:col>116</xdr:col>
      <xdr:colOff>152400</xdr:colOff>
      <xdr:row>34</xdr:row>
      <xdr:rowOff>17090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22072600" y="584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42704</xdr:rowOff>
    </xdr:from>
    <xdr:ext cx="534377" cy="259045"/>
    <xdr:sp macro="" textlink="">
      <xdr:nvSpPr>
        <xdr:cNvPr id="385" name="【一般廃棄物処理施設】&#10;一人当たり有形固定資産（償却資産）額平均値テキスト">
          <a:extLst>
            <a:ext uri="{FF2B5EF4-FFF2-40B4-BE49-F238E27FC236}">
              <a16:creationId xmlns:a16="http://schemas.microsoft.com/office/drawing/2014/main" id="{00000000-0008-0000-0F00-000081010000}"/>
            </a:ext>
          </a:extLst>
        </xdr:cNvPr>
        <xdr:cNvSpPr txBox="1"/>
      </xdr:nvSpPr>
      <xdr:spPr>
        <a:xfrm>
          <a:off x="22199600" y="6557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19827</xdr:rowOff>
    </xdr:from>
    <xdr:to>
      <xdr:col>116</xdr:col>
      <xdr:colOff>114300</xdr:colOff>
      <xdr:row>39</xdr:row>
      <xdr:rowOff>121427</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2110700" y="670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19195</xdr:rowOff>
    </xdr:from>
    <xdr:to>
      <xdr:col>112</xdr:col>
      <xdr:colOff>38100</xdr:colOff>
      <xdr:row>39</xdr:row>
      <xdr:rowOff>120795</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1272500" y="67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12087</xdr:rowOff>
    </xdr:from>
    <xdr:to>
      <xdr:col>107</xdr:col>
      <xdr:colOff>101600</xdr:colOff>
      <xdr:row>40</xdr:row>
      <xdr:rowOff>113687</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0383500" y="6870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34588</xdr:rowOff>
    </xdr:from>
    <xdr:to>
      <xdr:col>102</xdr:col>
      <xdr:colOff>165100</xdr:colOff>
      <xdr:row>38</xdr:row>
      <xdr:rowOff>136188</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9494500" y="65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65394</xdr:rowOff>
    </xdr:from>
    <xdr:to>
      <xdr:col>98</xdr:col>
      <xdr:colOff>38100</xdr:colOff>
      <xdr:row>38</xdr:row>
      <xdr:rowOff>166994</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8605500" y="65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164737</xdr:rowOff>
    </xdr:from>
    <xdr:to>
      <xdr:col>116</xdr:col>
      <xdr:colOff>114300</xdr:colOff>
      <xdr:row>41</xdr:row>
      <xdr:rowOff>94887</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2110700" y="70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143164</xdr:rowOff>
    </xdr:from>
    <xdr:ext cx="534377" cy="259045"/>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0F00-00008D010000}"/>
            </a:ext>
          </a:extLst>
        </xdr:cNvPr>
        <xdr:cNvSpPr txBox="1"/>
      </xdr:nvSpPr>
      <xdr:spPr>
        <a:xfrm>
          <a:off x="22199600" y="70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4304</xdr:rowOff>
    </xdr:from>
    <xdr:to>
      <xdr:col>112</xdr:col>
      <xdr:colOff>38100</xdr:colOff>
      <xdr:row>41</xdr:row>
      <xdr:rowOff>105904</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1272500" y="70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44087</xdr:rowOff>
    </xdr:from>
    <xdr:to>
      <xdr:col>116</xdr:col>
      <xdr:colOff>63500</xdr:colOff>
      <xdr:row>41</xdr:row>
      <xdr:rowOff>55104</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21323300" y="7073537"/>
          <a:ext cx="8382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8472</xdr:rowOff>
    </xdr:from>
    <xdr:to>
      <xdr:col>107</xdr:col>
      <xdr:colOff>101600</xdr:colOff>
      <xdr:row>41</xdr:row>
      <xdr:rowOff>110072</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20383500" y="70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55104</xdr:rowOff>
    </xdr:from>
    <xdr:to>
      <xdr:col>111</xdr:col>
      <xdr:colOff>177800</xdr:colOff>
      <xdr:row>41</xdr:row>
      <xdr:rowOff>59272</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20434300" y="7084554"/>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12968</xdr:rowOff>
    </xdr:from>
    <xdr:to>
      <xdr:col>102</xdr:col>
      <xdr:colOff>165100</xdr:colOff>
      <xdr:row>41</xdr:row>
      <xdr:rowOff>114568</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9494500" y="70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59272</xdr:rowOff>
    </xdr:from>
    <xdr:to>
      <xdr:col>107</xdr:col>
      <xdr:colOff>50800</xdr:colOff>
      <xdr:row>41</xdr:row>
      <xdr:rowOff>63768</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9545300" y="708872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16060</xdr:rowOff>
    </xdr:from>
    <xdr:to>
      <xdr:col>98</xdr:col>
      <xdr:colOff>38100</xdr:colOff>
      <xdr:row>41</xdr:row>
      <xdr:rowOff>117660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8605500" y="70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63768</xdr:rowOff>
    </xdr:from>
    <xdr:to>
      <xdr:col>102</xdr:col>
      <xdr:colOff>114300</xdr:colOff>
      <xdr:row>41</xdr:row>
      <xdr:rowOff>66860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18656300" y="709321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137322</xdr:rowOff>
    </xdr:from>
    <xdr:ext cx="534377" cy="259045"/>
    <xdr:sp macro="" textlink="">
      <xdr:nvSpPr>
        <xdr:cNvPr id="406" name="n_1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1043411" y="64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130214</xdr:rowOff>
    </xdr:from>
    <xdr:ext cx="534377" cy="259045"/>
    <xdr:sp macro="" textlink="">
      <xdr:nvSpPr>
        <xdr:cNvPr id="407" name="n_2ave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0167111" y="66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152714</xdr:rowOff>
    </xdr:from>
    <xdr:ext cx="534377" cy="259045"/>
    <xdr:sp macro="" textlink="">
      <xdr:nvSpPr>
        <xdr:cNvPr id="408" name="n_3ave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9278111" y="63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12071</xdr:rowOff>
    </xdr:from>
    <xdr:ext cx="534377" cy="259045"/>
    <xdr:sp macro="" textlink="">
      <xdr:nvSpPr>
        <xdr:cNvPr id="409" name="n_4ave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8389111" y="63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97031</xdr:rowOff>
    </xdr:from>
    <xdr:ext cx="534377" cy="259045"/>
    <xdr:sp macro="" textlink="">
      <xdr:nvSpPr>
        <xdr:cNvPr id="410" name="n_1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21043411" y="712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101199</xdr:rowOff>
    </xdr:from>
    <xdr:ext cx="534377" cy="259045"/>
    <xdr:sp macro="" textlink="">
      <xdr:nvSpPr>
        <xdr:cNvPr id="411" name="n_2main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20167111" y="71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105695</xdr:rowOff>
    </xdr:from>
    <xdr:ext cx="534377" cy="259045"/>
    <xdr:sp macro="" textlink="">
      <xdr:nvSpPr>
        <xdr:cNvPr id="412" name="n_3mainValue【一般廃棄物処理施設】&#10;一人当たり有形固定資産（償却資産）額">
          <a:extLst>
            <a:ext uri="{FF2B5EF4-FFF2-40B4-BE49-F238E27FC236}">
              <a16:creationId xmlns:a16="http://schemas.microsoft.com/office/drawing/2014/main" id="{00000000-0008-0000-0F00-00009C010000}"/>
            </a:ext>
          </a:extLst>
        </xdr:cNvPr>
        <xdr:cNvSpPr txBox="1"/>
      </xdr:nvSpPr>
      <xdr:spPr>
        <a:xfrm>
          <a:off x="19278111" y="71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108787</xdr:rowOff>
    </xdr:from>
    <xdr:ext cx="534377" cy="259045"/>
    <xdr:sp macro="" textlink="">
      <xdr:nvSpPr>
        <xdr:cNvPr id="413" name="n_4mainValue【一般廃棄物処理施設】&#10;一人当たり有形固定資産（償却資産）額">
          <a:extLst>
            <a:ext uri="{FF2B5EF4-FFF2-40B4-BE49-F238E27FC236}">
              <a16:creationId xmlns:a16="http://schemas.microsoft.com/office/drawing/2014/main" id="{00000000-0008-0000-0F00-00009D010000}"/>
            </a:ext>
          </a:extLst>
        </xdr:cNvPr>
        <xdr:cNvSpPr txBox="1"/>
      </xdr:nvSpPr>
      <xdr:spPr>
        <a:xfrm>
          <a:off x="18389111" y="71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00000000-0008-0000-0F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64</xdr:row>
      <xdr:rowOff>83820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6318864" y="965835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87647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00000000-0008-0000-0F00-0000B7010000}"/>
            </a:ext>
          </a:extLst>
        </xdr:cNvPr>
        <xdr:cNvSpPr txBox="1"/>
      </xdr:nvSpPr>
      <xdr:spPr>
        <a:xfrm>
          <a:off x="163576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83820</xdr:rowOff>
    </xdr:from>
    <xdr:to>
      <xdr:col>86</xdr:col>
      <xdr:colOff>25400</xdr:colOff>
      <xdr:row>64</xdr:row>
      <xdr:rowOff>83820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41" name="【保健センター・保健所】&#10;有形固定資産減価償却率最大値テキスト">
          <a:extLst>
            <a:ext uri="{FF2B5EF4-FFF2-40B4-BE49-F238E27FC236}">
              <a16:creationId xmlns:a16="http://schemas.microsoft.com/office/drawing/2014/main" id="{00000000-0008-0000-0F00-0000B9010000}"/>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151147</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00000000-0008-0000-0F00-0000BB010000}"/>
            </a:ext>
          </a:extLst>
        </xdr:cNvPr>
        <xdr:cNvSpPr txBox="1"/>
      </xdr:nvSpPr>
      <xdr:spPr>
        <a:xfrm>
          <a:off x="16357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6268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33020</xdr:rowOff>
    </xdr:from>
    <xdr:to>
      <xdr:col>81</xdr:col>
      <xdr:colOff>101600</xdr:colOff>
      <xdr:row>57</xdr:row>
      <xdr:rowOff>134620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5430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116840</xdr:rowOff>
    </xdr:from>
    <xdr:to>
      <xdr:col>76</xdr:col>
      <xdr:colOff>165100</xdr:colOff>
      <xdr:row>57</xdr:row>
      <xdr:rowOff>46990</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170180</xdr:rowOff>
    </xdr:from>
    <xdr:to>
      <xdr:col>72</xdr:col>
      <xdr:colOff>38100</xdr:colOff>
      <xdr:row>56</xdr:row>
      <xdr:rowOff>100330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3652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120650</xdr:rowOff>
    </xdr:from>
    <xdr:to>
      <xdr:col>67</xdr:col>
      <xdr:colOff>101600</xdr:colOff>
      <xdr:row>56</xdr:row>
      <xdr:rowOff>50800</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2763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00000000-0008-0000-0F00-0000C7010000}"/>
            </a:ext>
          </a:extLst>
        </xdr:cNvPr>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60</xdr:row>
      <xdr:rowOff>11430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5481300" y="1007745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4592300" y="9963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114300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3703300" y="9963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814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151147</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5266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63517</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116857</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3500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3827</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5266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60977</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43897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80027</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2611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a:extLst>
            <a:ext uri="{FF2B5EF4-FFF2-40B4-BE49-F238E27FC236}">
              <a16:creationId xmlns:a16="http://schemas.microsoft.com/office/drawing/2014/main" id="{00000000-0008-0000-0F00-0000F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130628</xdr:rowOff>
    </xdr:from>
    <xdr:to>
      <xdr:col>116</xdr:col>
      <xdr:colOff>62864</xdr:colOff>
      <xdr:row>64</xdr:row>
      <xdr:rowOff>16328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2160864" y="93889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20155</xdr:rowOff>
    </xdr:from>
    <xdr:ext cx="469744" cy="259045"/>
    <xdr:sp macro="" textlink="">
      <xdr:nvSpPr>
        <xdr:cNvPr id="499" name="【保健センター・保健所】&#10;一人当たり面積最小値テキスト">
          <a:extLst>
            <a:ext uri="{FF2B5EF4-FFF2-40B4-BE49-F238E27FC236}">
              <a16:creationId xmlns:a16="http://schemas.microsoft.com/office/drawing/2014/main" id="{00000000-0008-0000-0F00-0000F3010000}"/>
            </a:ext>
          </a:extLst>
        </xdr:cNvPr>
        <xdr:cNvSpPr txBox="1"/>
      </xdr:nvSpPr>
      <xdr:spPr>
        <a:xfrm>
          <a:off x="22199600"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16328</xdr:rowOff>
    </xdr:from>
    <xdr:to>
      <xdr:col>116</xdr:col>
      <xdr:colOff>152400</xdr:colOff>
      <xdr:row>64</xdr:row>
      <xdr:rowOff>16328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77305</xdr:rowOff>
    </xdr:from>
    <xdr:ext cx="469744" cy="259045"/>
    <xdr:sp macro="" textlink="">
      <xdr:nvSpPr>
        <xdr:cNvPr id="501" name="【保健センター・保健所】&#10;一人当たり面積最大値テキスト">
          <a:extLst>
            <a:ext uri="{FF2B5EF4-FFF2-40B4-BE49-F238E27FC236}">
              <a16:creationId xmlns:a16="http://schemas.microsoft.com/office/drawing/2014/main" id="{00000000-0008-0000-0F00-0000F5010000}"/>
            </a:ext>
          </a:extLst>
        </xdr:cNvPr>
        <xdr:cNvSpPr txBox="1"/>
      </xdr:nvSpPr>
      <xdr:spPr>
        <a:xfrm>
          <a:off x="22199600" y="916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130628</xdr:rowOff>
    </xdr:from>
    <xdr:to>
      <xdr:col>116</xdr:col>
      <xdr:colOff>152400</xdr:colOff>
      <xdr:row>54</xdr:row>
      <xdr:rowOff>130628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2072600" y="938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21062</xdr:rowOff>
    </xdr:from>
    <xdr:ext cx="469744" cy="259045"/>
    <xdr:sp macro="" textlink="">
      <xdr:nvSpPr>
        <xdr:cNvPr id="503" name="【保健センター・保健所】&#10;一人当たり面積平均値テキスト">
          <a:extLst>
            <a:ext uri="{FF2B5EF4-FFF2-40B4-BE49-F238E27FC236}">
              <a16:creationId xmlns:a16="http://schemas.microsoft.com/office/drawing/2014/main" id="{00000000-0008-0000-0F00-0000F7010000}"/>
            </a:ext>
          </a:extLst>
        </xdr:cNvPr>
        <xdr:cNvSpPr txBox="1"/>
      </xdr:nvSpPr>
      <xdr:spPr>
        <a:xfrm>
          <a:off x="22199600" y="1013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169635</xdr:rowOff>
    </xdr:from>
    <xdr:to>
      <xdr:col>116</xdr:col>
      <xdr:colOff>114300</xdr:colOff>
      <xdr:row>60</xdr:row>
      <xdr:rowOff>99785</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2110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0383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153307</xdr:rowOff>
    </xdr:from>
    <xdr:to>
      <xdr:col>102</xdr:col>
      <xdr:colOff>165100</xdr:colOff>
      <xdr:row>58</xdr:row>
      <xdr:rowOff>83457</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9494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169635</xdr:rowOff>
    </xdr:from>
    <xdr:to>
      <xdr:col>98</xdr:col>
      <xdr:colOff>38100</xdr:colOff>
      <xdr:row>58</xdr:row>
      <xdr:rowOff>99785</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8605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125384</xdr:rowOff>
    </xdr:from>
    <xdr:ext cx="469744" cy="259045"/>
    <xdr:sp macro="" textlink="">
      <xdr:nvSpPr>
        <xdr:cNvPr id="515" name="【保健センター・保健所】&#10;一人当たり面積該当値テキスト">
          <a:extLst>
            <a:ext uri="{FF2B5EF4-FFF2-40B4-BE49-F238E27FC236}">
              <a16:creationId xmlns:a16="http://schemas.microsoft.com/office/drawing/2014/main" id="{00000000-0008-0000-0F00-000003020000}"/>
            </a:ext>
          </a:extLst>
        </xdr:cNvPr>
        <xdr:cNvSpPr txBox="1"/>
      </xdr:nvSpPr>
      <xdr:spPr>
        <a:xfrm>
          <a:off x="221996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21323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106135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20434300" y="10891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122465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8656300" y="10907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524" name="n_1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148970</xdr:rowOff>
    </xdr:from>
    <xdr:ext cx="469744" cy="259045"/>
    <xdr:sp macro="" textlink="">
      <xdr:nvSpPr>
        <xdr:cNvPr id="525" name="n_2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20199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99984</xdr:rowOff>
    </xdr:from>
    <xdr:ext cx="469744" cy="259045"/>
    <xdr:sp macro="" textlink="">
      <xdr:nvSpPr>
        <xdr:cNvPr id="526" name="n_3aveValue【保健センター・保健所】&#10;一人当たり面積">
          <a:extLst>
            <a:ext uri="{FF2B5EF4-FFF2-40B4-BE49-F238E27FC236}">
              <a16:creationId xmlns:a16="http://schemas.microsoft.com/office/drawing/2014/main" id="{00000000-0008-0000-0F00-00000E020000}"/>
            </a:ext>
          </a:extLst>
        </xdr:cNvPr>
        <xdr:cNvSpPr txBox="1"/>
      </xdr:nvSpPr>
      <xdr:spPr>
        <a:xfrm>
          <a:off x="19310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116312</xdr:rowOff>
    </xdr:from>
    <xdr:ext cx="469744" cy="259045"/>
    <xdr:sp macro="" textlink="">
      <xdr:nvSpPr>
        <xdr:cNvPr id="527" name="n_4aveValue【保健センター・保健所】&#10;一人当たり面積">
          <a:extLst>
            <a:ext uri="{FF2B5EF4-FFF2-40B4-BE49-F238E27FC236}">
              <a16:creationId xmlns:a16="http://schemas.microsoft.com/office/drawing/2014/main" id="{00000000-0008-0000-0F00-00000F020000}"/>
            </a:ext>
          </a:extLst>
        </xdr:cNvPr>
        <xdr:cNvSpPr txBox="1"/>
      </xdr:nvSpPr>
      <xdr:spPr>
        <a:xfrm>
          <a:off x="18421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528" name="n_1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529" name="n_2mainValue【保健センター・保健所】&#10;一人当たり面積">
          <a:extLst>
            <a:ext uri="{FF2B5EF4-FFF2-40B4-BE49-F238E27FC236}">
              <a16:creationId xmlns:a16="http://schemas.microsoft.com/office/drawing/2014/main" id="{00000000-0008-0000-0F00-000011020000}"/>
            </a:ext>
          </a:extLst>
        </xdr:cNvPr>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530" name="n_3mainValue【保健センター・保健所】&#10;一人当たり面積">
          <a:extLst>
            <a:ext uri="{FF2B5EF4-FFF2-40B4-BE49-F238E27FC236}">
              <a16:creationId xmlns:a16="http://schemas.microsoft.com/office/drawing/2014/main" id="{00000000-0008-0000-0F00-000012020000}"/>
            </a:ext>
          </a:extLst>
        </xdr:cNvPr>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31" name="n_4mainValue【保健センター・保健所】&#10;一人当たり面積">
          <a:extLst>
            <a:ext uri="{FF2B5EF4-FFF2-40B4-BE49-F238E27FC236}">
              <a16:creationId xmlns:a16="http://schemas.microsoft.com/office/drawing/2014/main" id="{00000000-0008-0000-0F00-000013020000}"/>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0000000-0008-0000-0F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72389</xdr:rowOff>
    </xdr:from>
    <xdr:to>
      <xdr:col>85</xdr:col>
      <xdr:colOff>126364</xdr:colOff>
      <xdr:row>86</xdr:row>
      <xdr:rowOff>26670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13788389"/>
          <a:ext cx="0" cy="98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19066</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72389</xdr:rowOff>
    </xdr:from>
    <xdr:to>
      <xdr:col>86</xdr:col>
      <xdr:colOff>25400</xdr:colOff>
      <xdr:row>80</xdr:row>
      <xdr:rowOff>72389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3788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xdr:rowOff>
    </xdr:from>
    <xdr:to>
      <xdr:col>81</xdr:col>
      <xdr:colOff>101600</xdr:colOff>
      <xdr:row>82</xdr:row>
      <xdr:rowOff>106045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135889</xdr:rowOff>
    </xdr:from>
    <xdr:to>
      <xdr:col>72</xdr:col>
      <xdr:colOff>38100</xdr:colOff>
      <xdr:row>80</xdr:row>
      <xdr:rowOff>66039</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158750</xdr:rowOff>
    </xdr:from>
    <xdr:to>
      <xdr:col>67</xdr:col>
      <xdr:colOff>101600</xdr:colOff>
      <xdr:row>79</xdr:row>
      <xdr:rowOff>88900</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2763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141605</xdr:rowOff>
    </xdr:from>
    <xdr:to>
      <xdr:col>85</xdr:col>
      <xdr:colOff>177800</xdr:colOff>
      <xdr:row>86</xdr:row>
      <xdr:rowOff>71755</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6268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56532</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00000000-0008-0000-0F00-000039020000}"/>
            </a:ext>
          </a:extLst>
        </xdr:cNvPr>
        <xdr:cNvSpPr txBox="1"/>
      </xdr:nvSpPr>
      <xdr:spPr>
        <a:xfrm>
          <a:off x="16357600" y="1462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164464</xdr:rowOff>
    </xdr:from>
    <xdr:to>
      <xdr:col>81</xdr:col>
      <xdr:colOff>101600</xdr:colOff>
      <xdr:row>85</xdr:row>
      <xdr:rowOff>94614</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5430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43814</xdr:rowOff>
    </xdr:from>
    <xdr:to>
      <xdr:col>85</xdr:col>
      <xdr:colOff>127000</xdr:colOff>
      <xdr:row>86</xdr:row>
      <xdr:rowOff>20955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5481300" y="14617064"/>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141605</xdr:rowOff>
    </xdr:from>
    <xdr:to>
      <xdr:col>76</xdr:col>
      <xdr:colOff>165100</xdr:colOff>
      <xdr:row>86</xdr:row>
      <xdr:rowOff>71755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4541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43814</xdr:rowOff>
    </xdr:from>
    <xdr:to>
      <xdr:col>81</xdr:col>
      <xdr:colOff>50800</xdr:colOff>
      <xdr:row>86</xdr:row>
      <xdr:rowOff>20955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4592300" y="1461706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129539</xdr:rowOff>
    </xdr:from>
    <xdr:to>
      <xdr:col>76</xdr:col>
      <xdr:colOff>114300</xdr:colOff>
      <xdr:row>86</xdr:row>
      <xdr:rowOff>20955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3703300" y="147027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33020</xdr:rowOff>
    </xdr:from>
    <xdr:to>
      <xdr:col>67</xdr:col>
      <xdr:colOff>101600</xdr:colOff>
      <xdr:row>85</xdr:row>
      <xdr:rowOff>134620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276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83820</xdr:rowOff>
    </xdr:from>
    <xdr:to>
      <xdr:col>71</xdr:col>
      <xdr:colOff>177800</xdr:colOff>
      <xdr:row>85</xdr:row>
      <xdr:rowOff>129539</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814300" y="14657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122572</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579" name="n_2ave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581" name="n_4ave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85741</xdr:rowOff>
    </xdr:from>
    <xdr:ext cx="405111" cy="259045"/>
    <xdr:sp macro="" textlink="">
      <xdr:nvSpPr>
        <xdr:cNvPr id="582" name="n_1mainValue【消防施設】&#10;有形固定資産減価償却率">
          <a:extLst>
            <a:ext uri="{FF2B5EF4-FFF2-40B4-BE49-F238E27FC236}">
              <a16:creationId xmlns:a16="http://schemas.microsoft.com/office/drawing/2014/main" id="{00000000-0008-0000-0F00-000046020000}"/>
            </a:ext>
          </a:extLst>
        </xdr:cNvPr>
        <xdr:cNvSpPr txBox="1"/>
      </xdr:nvSpPr>
      <xdr:spPr>
        <a:xfrm>
          <a:off x="152660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62882</xdr:rowOff>
    </xdr:from>
    <xdr:ext cx="405111" cy="259045"/>
    <xdr:sp macro="" textlink="">
      <xdr:nvSpPr>
        <xdr:cNvPr id="583" name="n_2mainValue【消防施設】&#10;有形固定資産減価償却率">
          <a:extLst>
            <a:ext uri="{FF2B5EF4-FFF2-40B4-BE49-F238E27FC236}">
              <a16:creationId xmlns:a16="http://schemas.microsoft.com/office/drawing/2014/main" id="{00000000-0008-0000-0F00-000047020000}"/>
            </a:ext>
          </a:extLst>
        </xdr:cNvPr>
        <xdr:cNvSpPr txBox="1"/>
      </xdr:nvSpPr>
      <xdr:spPr>
        <a:xfrm>
          <a:off x="143897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584" name="n_3mainValue【消防施設】&#10;有形固定資産減価償却率">
          <a:extLst>
            <a:ext uri="{FF2B5EF4-FFF2-40B4-BE49-F238E27FC236}">
              <a16:creationId xmlns:a16="http://schemas.microsoft.com/office/drawing/2014/main" id="{00000000-0008-0000-0F00-000048020000}"/>
            </a:ext>
          </a:extLst>
        </xdr:cNvPr>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585" name="n_4mainValue【消防施設】&#10;有形固定資産減価償却率">
          <a:extLst>
            <a:ext uri="{FF2B5EF4-FFF2-40B4-BE49-F238E27FC236}">
              <a16:creationId xmlns:a16="http://schemas.microsoft.com/office/drawing/2014/main" id="{00000000-0008-0000-0F00-00004902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0F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88900</xdr:rowOff>
    </xdr:from>
    <xdr:to>
      <xdr:col>116</xdr:col>
      <xdr:colOff>62864</xdr:colOff>
      <xdr:row>86</xdr:row>
      <xdr:rowOff>76200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2160864" y="134620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消防施設】&#10;一人当たり面積最小値テキスト">
          <a:extLst>
            <a:ext uri="{FF2B5EF4-FFF2-40B4-BE49-F238E27FC236}">
              <a16:creationId xmlns:a16="http://schemas.microsoft.com/office/drawing/2014/main" id="{00000000-0008-0000-0F00-00006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35577</xdr:rowOff>
    </xdr:from>
    <xdr:ext cx="469744" cy="259045"/>
    <xdr:sp macro="" textlink="">
      <xdr:nvSpPr>
        <xdr:cNvPr id="613" name="【消防施設】&#10;一人当たり面積最大値テキスト">
          <a:extLst>
            <a:ext uri="{FF2B5EF4-FFF2-40B4-BE49-F238E27FC236}">
              <a16:creationId xmlns:a16="http://schemas.microsoft.com/office/drawing/2014/main" id="{00000000-0008-0000-0F00-000065020000}"/>
            </a:ext>
          </a:extLst>
        </xdr:cNvPr>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88900</xdr:rowOff>
    </xdr:from>
    <xdr:to>
      <xdr:col>116</xdr:col>
      <xdr:colOff>152400</xdr:colOff>
      <xdr:row>78</xdr:row>
      <xdr:rowOff>88900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2072600" y="1346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80027</xdr:rowOff>
    </xdr:from>
    <xdr:ext cx="469744" cy="259045"/>
    <xdr:sp macro="" textlink="">
      <xdr:nvSpPr>
        <xdr:cNvPr id="615" name="【消防施設】&#10;一人当たり面積平均値テキスト">
          <a:extLst>
            <a:ext uri="{FF2B5EF4-FFF2-40B4-BE49-F238E27FC236}">
              <a16:creationId xmlns:a16="http://schemas.microsoft.com/office/drawing/2014/main" id="{00000000-0008-0000-0F00-000067020000}"/>
            </a:ext>
          </a:extLst>
        </xdr:cNvPr>
        <xdr:cNvSpPr txBox="1"/>
      </xdr:nvSpPr>
      <xdr:spPr>
        <a:xfrm>
          <a:off x="221996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57150</xdr:rowOff>
    </xdr:from>
    <xdr:to>
      <xdr:col>116</xdr:col>
      <xdr:colOff>114300</xdr:colOff>
      <xdr:row>81</xdr:row>
      <xdr:rowOff>158750</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2110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38100</xdr:rowOff>
    </xdr:from>
    <xdr:to>
      <xdr:col>112</xdr:col>
      <xdr:colOff>38100</xdr:colOff>
      <xdr:row>80</xdr:row>
      <xdr:rowOff>139700</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12725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038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77</xdr:row>
      <xdr:rowOff>82550</xdr:rowOff>
    </xdr:from>
    <xdr:to>
      <xdr:col>102</xdr:col>
      <xdr:colOff>165100</xdr:colOff>
      <xdr:row>78</xdr:row>
      <xdr:rowOff>12700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9494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77</xdr:row>
      <xdr:rowOff>120650</xdr:rowOff>
    </xdr:from>
    <xdr:to>
      <xdr:col>98</xdr:col>
      <xdr:colOff>38100</xdr:colOff>
      <xdr:row>78</xdr:row>
      <xdr:rowOff>50800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8605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27" name="【消防施設】&#10;一人当たり面積該当値テキスト">
          <a:extLst>
            <a:ext uri="{FF2B5EF4-FFF2-40B4-BE49-F238E27FC236}">
              <a16:creationId xmlns:a16="http://schemas.microsoft.com/office/drawing/2014/main" id="{00000000-0008-0000-0F00-000073020000}"/>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1272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88900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1323300" y="1482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038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88900</xdr:rowOff>
    </xdr:from>
    <xdr:to>
      <xdr:col>111</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0434300" y="1483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76200</xdr:rowOff>
    </xdr:from>
    <xdr:to>
      <xdr:col>102</xdr:col>
      <xdr:colOff>165100</xdr:colOff>
      <xdr:row>87</xdr:row>
      <xdr:rowOff>6350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9494500" y="148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114300</xdr:rowOff>
    </xdr:from>
    <xdr:to>
      <xdr:col>107</xdr:col>
      <xdr:colOff>50800</xdr:colOff>
      <xdr:row>86</xdr:row>
      <xdr:rowOff>127000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9545300" y="1485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101600</xdr:rowOff>
    </xdr:from>
    <xdr:to>
      <xdr:col>98</xdr:col>
      <xdr:colOff>38100</xdr:colOff>
      <xdr:row>87</xdr:row>
      <xdr:rowOff>31750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8605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127000</xdr:rowOff>
    </xdr:from>
    <xdr:to>
      <xdr:col>102</xdr:col>
      <xdr:colOff>114300</xdr:colOff>
      <xdr:row>86</xdr:row>
      <xdr:rowOff>152400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8656300" y="1487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156227</xdr:rowOff>
    </xdr:from>
    <xdr:ext cx="469744" cy="259045"/>
    <xdr:sp macro="" textlink="">
      <xdr:nvSpPr>
        <xdr:cNvPr id="636" name="n_1aveValue【消防施設】&#10;一人当たり面積">
          <a:extLst>
            <a:ext uri="{FF2B5EF4-FFF2-40B4-BE49-F238E27FC236}">
              <a16:creationId xmlns:a16="http://schemas.microsoft.com/office/drawing/2014/main" id="{00000000-0008-0000-0F00-00007C020000}"/>
            </a:ext>
          </a:extLst>
        </xdr:cNvPr>
        <xdr:cNvSpPr txBox="1"/>
      </xdr:nvSpPr>
      <xdr:spPr>
        <a:xfrm>
          <a:off x="210757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37" name="n_2aveValue【消防施設】&#10;一人当たり面積">
          <a:extLst>
            <a:ext uri="{FF2B5EF4-FFF2-40B4-BE49-F238E27FC236}">
              <a16:creationId xmlns:a16="http://schemas.microsoft.com/office/drawing/2014/main" id="{00000000-0008-0000-0F00-00007D02000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29227</xdr:rowOff>
    </xdr:from>
    <xdr:ext cx="469744" cy="259045"/>
    <xdr:sp macro="" textlink="">
      <xdr:nvSpPr>
        <xdr:cNvPr id="638" name="n_3aveValue【消防施設】&#10;一人当たり面積">
          <a:extLst>
            <a:ext uri="{FF2B5EF4-FFF2-40B4-BE49-F238E27FC236}">
              <a16:creationId xmlns:a16="http://schemas.microsoft.com/office/drawing/2014/main" id="{00000000-0008-0000-0F00-00007E020000}"/>
            </a:ext>
          </a:extLst>
        </xdr:cNvPr>
        <xdr:cNvSpPr txBox="1"/>
      </xdr:nvSpPr>
      <xdr:spPr>
        <a:xfrm>
          <a:off x="19310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67327</xdr:rowOff>
    </xdr:from>
    <xdr:ext cx="469744" cy="259045"/>
    <xdr:sp macro="" textlink="">
      <xdr:nvSpPr>
        <xdr:cNvPr id="639" name="n_4aveValue【消防施設】&#10;一人当たり面積">
          <a:extLst>
            <a:ext uri="{FF2B5EF4-FFF2-40B4-BE49-F238E27FC236}">
              <a16:creationId xmlns:a16="http://schemas.microsoft.com/office/drawing/2014/main" id="{00000000-0008-0000-0F00-00007F020000}"/>
            </a:ext>
          </a:extLst>
        </xdr:cNvPr>
        <xdr:cNvSpPr txBox="1"/>
      </xdr:nvSpPr>
      <xdr:spPr>
        <a:xfrm>
          <a:off x="18421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640" name="n_1mainValue【消防施設】&#10;一人当たり面積">
          <a:extLst>
            <a:ext uri="{FF2B5EF4-FFF2-40B4-BE49-F238E27FC236}">
              <a16:creationId xmlns:a16="http://schemas.microsoft.com/office/drawing/2014/main" id="{00000000-0008-0000-0F00-000080020000}"/>
            </a:ext>
          </a:extLst>
        </xdr:cNvPr>
        <xdr:cNvSpPr txBox="1"/>
      </xdr:nvSpPr>
      <xdr:spPr>
        <a:xfrm>
          <a:off x="21075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156227</xdr:rowOff>
    </xdr:from>
    <xdr:ext cx="469744" cy="259045"/>
    <xdr:sp macro="" textlink="">
      <xdr:nvSpPr>
        <xdr:cNvPr id="641" name="n_2mainValue【消防施設】&#10;一人当たり面積">
          <a:extLst>
            <a:ext uri="{FF2B5EF4-FFF2-40B4-BE49-F238E27FC236}">
              <a16:creationId xmlns:a16="http://schemas.microsoft.com/office/drawing/2014/main" id="{00000000-0008-0000-0F00-000081020000}"/>
            </a:ext>
          </a:extLst>
        </xdr:cNvPr>
        <xdr:cNvSpPr txBox="1"/>
      </xdr:nvSpPr>
      <xdr:spPr>
        <a:xfrm>
          <a:off x="2019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168927</xdr:rowOff>
    </xdr:from>
    <xdr:ext cx="469744" cy="259045"/>
    <xdr:sp macro="" textlink="">
      <xdr:nvSpPr>
        <xdr:cNvPr id="642" name="n_3mainValue【消防施設】&#10;一人当たり面積">
          <a:extLst>
            <a:ext uri="{FF2B5EF4-FFF2-40B4-BE49-F238E27FC236}">
              <a16:creationId xmlns:a16="http://schemas.microsoft.com/office/drawing/2014/main" id="{00000000-0008-0000-0F00-000082020000}"/>
            </a:ext>
          </a:extLst>
        </xdr:cNvPr>
        <xdr:cNvSpPr txBox="1"/>
      </xdr:nvSpPr>
      <xdr:spPr>
        <a:xfrm>
          <a:off x="19310427" y="149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22877</xdr:rowOff>
    </xdr:from>
    <xdr:ext cx="469744" cy="259045"/>
    <xdr:sp macro="" textlink="">
      <xdr:nvSpPr>
        <xdr:cNvPr id="643" name="n_4mainValue【消防施設】&#10;一人当たり面積">
          <a:extLst>
            <a:ext uri="{FF2B5EF4-FFF2-40B4-BE49-F238E27FC236}">
              <a16:creationId xmlns:a16="http://schemas.microsoft.com/office/drawing/2014/main" id="{00000000-0008-0000-0F00-000083020000}"/>
            </a:ext>
          </a:extLst>
        </xdr:cNvPr>
        <xdr:cNvSpPr txBox="1"/>
      </xdr:nvSpPr>
      <xdr:spPr>
        <a:xfrm>
          <a:off x="18421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0F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104</xdr:row>
      <xdr:rowOff>0</xdr:rowOff>
    </xdr:from>
    <xdr:to>
      <xdr:col>85</xdr:col>
      <xdr:colOff>126364</xdr:colOff>
      <xdr:row>106</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6318864" y="1783080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156227</xdr:rowOff>
    </xdr:from>
    <xdr:ext cx="405111" cy="259045"/>
    <xdr:sp macro="" textlink="">
      <xdr:nvSpPr>
        <xdr:cNvPr id="669" name="【庁舎】&#10;有形固定資産減価償却率最小値テキスト">
          <a:extLst>
            <a:ext uri="{FF2B5EF4-FFF2-40B4-BE49-F238E27FC236}">
              <a16:creationId xmlns:a16="http://schemas.microsoft.com/office/drawing/2014/main" id="{00000000-0008-0000-0F00-00009D020000}"/>
            </a:ext>
          </a:extLst>
        </xdr:cNvPr>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152400</xdr:rowOff>
    </xdr:from>
    <xdr:to>
      <xdr:col>86</xdr:col>
      <xdr:colOff>25400</xdr:colOff>
      <xdr:row>106</xdr:row>
      <xdr:rowOff>152400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83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71" name="【庁舎】&#10;有形固定資産減価償却率最大値テキスト">
          <a:extLst>
            <a:ext uri="{FF2B5EF4-FFF2-40B4-BE49-F238E27FC236}">
              <a16:creationId xmlns:a16="http://schemas.microsoft.com/office/drawing/2014/main" id="{00000000-0008-0000-0F00-00009F020000}"/>
            </a:ext>
          </a:extLst>
        </xdr:cNvPr>
        <xdr:cNvSpPr txBox="1"/>
      </xdr:nvSpPr>
      <xdr:spPr>
        <a:xfrm>
          <a:off x="163576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104</xdr:row>
      <xdr:rowOff>0</xdr:rowOff>
    </xdr:from>
    <xdr:to>
      <xdr:col>86</xdr:col>
      <xdr:colOff>25400</xdr:colOff>
      <xdr:row>104</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78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16527</xdr:rowOff>
    </xdr:from>
    <xdr:ext cx="405111" cy="259045"/>
    <xdr:sp macro="" textlink="">
      <xdr:nvSpPr>
        <xdr:cNvPr id="673" name="【庁舎】&#10;有形固定資産減価償却率平均値テキスト">
          <a:extLst>
            <a:ext uri="{FF2B5EF4-FFF2-40B4-BE49-F238E27FC236}">
              <a16:creationId xmlns:a16="http://schemas.microsoft.com/office/drawing/2014/main" id="{00000000-0008-0000-0F00-0000A1020000}"/>
            </a:ext>
          </a:extLst>
        </xdr:cNvPr>
        <xdr:cNvSpPr txBox="1"/>
      </xdr:nvSpPr>
      <xdr:spPr>
        <a:xfrm>
          <a:off x="16357600" y="17847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165100</xdr:rowOff>
    </xdr:from>
    <xdr:to>
      <xdr:col>85</xdr:col>
      <xdr:colOff>177800</xdr:colOff>
      <xdr:row>105</xdr:row>
      <xdr:rowOff>95250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2687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50800</xdr:rowOff>
    </xdr:from>
    <xdr:to>
      <xdr:col>81</xdr:col>
      <xdr:colOff>101600</xdr:colOff>
      <xdr:row>104</xdr:row>
      <xdr:rowOff>152400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54305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44450</xdr:rowOff>
    </xdr:from>
    <xdr:to>
      <xdr:col>76</xdr:col>
      <xdr:colOff>165100</xdr:colOff>
      <xdr:row>107</xdr:row>
      <xdr:rowOff>146050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4541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99</xdr:row>
      <xdr:rowOff>146050</xdr:rowOff>
    </xdr:from>
    <xdr:to>
      <xdr:col>72</xdr:col>
      <xdr:colOff>38100</xdr:colOff>
      <xdr:row>100</xdr:row>
      <xdr:rowOff>76200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3652500" y="1711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2763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50800</xdr:rowOff>
    </xdr:from>
    <xdr:to>
      <xdr:col>85</xdr:col>
      <xdr:colOff>177800</xdr:colOff>
      <xdr:row>106</xdr:row>
      <xdr:rowOff>152400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152400</xdr:rowOff>
    </xdr:from>
    <xdr:to>
      <xdr:col>81</xdr:col>
      <xdr:colOff>101600</xdr:colOff>
      <xdr:row>105</xdr:row>
      <xdr:rowOff>82550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31750</xdr:rowOff>
    </xdr:from>
    <xdr:to>
      <xdr:col>85</xdr:col>
      <xdr:colOff>127000</xdr:colOff>
      <xdr:row>106</xdr:row>
      <xdr:rowOff>101600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8034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19050</xdr:rowOff>
    </xdr:from>
    <xdr:to>
      <xdr:col>76</xdr:col>
      <xdr:colOff>165100</xdr:colOff>
      <xdr:row>103</xdr:row>
      <xdr:rowOff>120650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541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69850</xdr:rowOff>
    </xdr:from>
    <xdr:to>
      <xdr:col>81</xdr:col>
      <xdr:colOff>50800</xdr:colOff>
      <xdr:row>105</xdr:row>
      <xdr:rowOff>31750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4592300" y="17729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165100</xdr:rowOff>
    </xdr:from>
    <xdr:to>
      <xdr:col>72</xdr:col>
      <xdr:colOff>38100</xdr:colOff>
      <xdr:row>101</xdr:row>
      <xdr:rowOff>95250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36525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44450</xdr:rowOff>
    </xdr:from>
    <xdr:to>
      <xdr:col>76</xdr:col>
      <xdr:colOff>114300</xdr:colOff>
      <xdr:row>103</xdr:row>
      <xdr:rowOff>69850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3703300" y="173609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44450</xdr:rowOff>
    </xdr:from>
    <xdr:to>
      <xdr:col>67</xdr:col>
      <xdr:colOff>101600</xdr:colOff>
      <xdr:row>99</xdr:row>
      <xdr:rowOff>146050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27635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95250</xdr:rowOff>
    </xdr:from>
    <xdr:to>
      <xdr:col>71</xdr:col>
      <xdr:colOff>177800</xdr:colOff>
      <xdr:row>101</xdr:row>
      <xdr:rowOff>44450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814300" y="17068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168927</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52660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137177</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F00-0000B7020000}"/>
            </a:ext>
          </a:extLst>
        </xdr:cNvPr>
        <xdr:cNvSpPr txBox="1"/>
      </xdr:nvSpPr>
      <xdr:spPr>
        <a:xfrm>
          <a:off x="14389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92727</xdr:rowOff>
    </xdr:from>
    <xdr:ext cx="405111" cy="259045"/>
    <xdr:sp macro="" textlink="">
      <xdr:nvSpPr>
        <xdr:cNvPr id="696" name="n_3aveValue【庁舎】&#10;有形固定資産減価償却率">
          <a:extLst>
            <a:ext uri="{FF2B5EF4-FFF2-40B4-BE49-F238E27FC236}">
              <a16:creationId xmlns:a16="http://schemas.microsoft.com/office/drawing/2014/main" id="{00000000-0008-0000-0F00-0000B8020000}"/>
            </a:ext>
          </a:extLst>
        </xdr:cNvPr>
        <xdr:cNvSpPr txBox="1"/>
      </xdr:nvSpPr>
      <xdr:spPr>
        <a:xfrm>
          <a:off x="13500744" y="1689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99077</xdr:rowOff>
    </xdr:from>
    <xdr:ext cx="405111" cy="259045"/>
    <xdr:sp macro="" textlink="">
      <xdr:nvSpPr>
        <xdr:cNvPr id="697" name="n_4aveValue【庁舎】&#10;有形固定資産減価償却率">
          <a:extLst>
            <a:ext uri="{FF2B5EF4-FFF2-40B4-BE49-F238E27FC236}">
              <a16:creationId xmlns:a16="http://schemas.microsoft.com/office/drawing/2014/main" id="{00000000-0008-0000-0F00-0000B9020000}"/>
            </a:ext>
          </a:extLst>
        </xdr:cNvPr>
        <xdr:cNvSpPr txBox="1"/>
      </xdr:nvSpPr>
      <xdr:spPr>
        <a:xfrm>
          <a:off x="12611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73677</xdr:rowOff>
    </xdr:from>
    <xdr:ext cx="405111" cy="259045"/>
    <xdr:sp macro="" textlink="">
      <xdr:nvSpPr>
        <xdr:cNvPr id="698" name="n_1mainValue【庁舎】&#10;有形固定資産減価償却率">
          <a:extLst>
            <a:ext uri="{FF2B5EF4-FFF2-40B4-BE49-F238E27FC236}">
              <a16:creationId xmlns:a16="http://schemas.microsoft.com/office/drawing/2014/main" id="{00000000-0008-0000-0F00-0000BA020000}"/>
            </a:ext>
          </a:extLst>
        </xdr:cNvPr>
        <xdr:cNvSpPr txBox="1"/>
      </xdr:nvSpPr>
      <xdr:spPr>
        <a:xfrm>
          <a:off x="152660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137177</xdr:rowOff>
    </xdr:from>
    <xdr:ext cx="405111" cy="259045"/>
    <xdr:sp macro="" textlink="">
      <xdr:nvSpPr>
        <xdr:cNvPr id="699" name="n_2mainValue【庁舎】&#10;有形固定資産減価償却率">
          <a:extLst>
            <a:ext uri="{FF2B5EF4-FFF2-40B4-BE49-F238E27FC236}">
              <a16:creationId xmlns:a16="http://schemas.microsoft.com/office/drawing/2014/main" id="{00000000-0008-0000-0F00-0000BB020000}"/>
            </a:ext>
          </a:extLst>
        </xdr:cNvPr>
        <xdr:cNvSpPr txBox="1"/>
      </xdr:nvSpPr>
      <xdr:spPr>
        <a:xfrm>
          <a:off x="14389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00" name="n_3mainValue【庁舎】&#10;有形固定資産減価償却率">
          <a:extLst>
            <a:ext uri="{FF2B5EF4-FFF2-40B4-BE49-F238E27FC236}">
              <a16:creationId xmlns:a16="http://schemas.microsoft.com/office/drawing/2014/main" id="{00000000-0008-0000-0F00-0000BC020000}"/>
            </a:ext>
          </a:extLst>
        </xdr:cNvPr>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97</xdr:row>
      <xdr:rowOff>162577</xdr:rowOff>
    </xdr:from>
    <xdr:ext cx="405111" cy="259045"/>
    <xdr:sp macro="" textlink="">
      <xdr:nvSpPr>
        <xdr:cNvPr id="701" name="n_4mainValue【庁舎】&#10;有形固定資産減価償却率">
          <a:extLst>
            <a:ext uri="{FF2B5EF4-FFF2-40B4-BE49-F238E27FC236}">
              <a16:creationId xmlns:a16="http://schemas.microsoft.com/office/drawing/2014/main" id="{00000000-0008-0000-0F00-0000BD020000}"/>
            </a:ext>
          </a:extLst>
        </xdr:cNvPr>
        <xdr:cNvSpPr txBox="1"/>
      </xdr:nvSpPr>
      <xdr:spPr>
        <a:xfrm>
          <a:off x="12611744"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F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146050</xdr:rowOff>
    </xdr:from>
    <xdr:to>
      <xdr:col>116</xdr:col>
      <xdr:colOff>62864</xdr:colOff>
      <xdr:row>109</xdr:row>
      <xdr:rowOff>69850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2160864" y="171196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73677</xdr:rowOff>
    </xdr:from>
    <xdr:ext cx="469744" cy="259045"/>
    <xdr:sp macro="" textlink="">
      <xdr:nvSpPr>
        <xdr:cNvPr id="727" name="【庁舎】&#10;一人当たり面積最小値テキスト">
          <a:extLst>
            <a:ext uri="{FF2B5EF4-FFF2-40B4-BE49-F238E27FC236}">
              <a16:creationId xmlns:a16="http://schemas.microsoft.com/office/drawing/2014/main" id="{00000000-0008-0000-0F00-0000D7020000}"/>
            </a:ext>
          </a:extLst>
        </xdr:cNvPr>
        <xdr:cNvSpPr txBox="1"/>
      </xdr:nvSpPr>
      <xdr:spPr>
        <a:xfrm>
          <a:off x="22199600" y="187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69850</xdr:rowOff>
    </xdr:from>
    <xdr:to>
      <xdr:col>116</xdr:col>
      <xdr:colOff>152400</xdr:colOff>
      <xdr:row>109</xdr:row>
      <xdr:rowOff>69850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22072600" y="187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92727</xdr:rowOff>
    </xdr:from>
    <xdr:ext cx="469744" cy="259045"/>
    <xdr:sp macro="" textlink="">
      <xdr:nvSpPr>
        <xdr:cNvPr id="729" name="【庁舎】&#10;一人当たり面積最大値テキスト">
          <a:extLst>
            <a:ext uri="{FF2B5EF4-FFF2-40B4-BE49-F238E27FC236}">
              <a16:creationId xmlns:a16="http://schemas.microsoft.com/office/drawing/2014/main" id="{00000000-0008-0000-0F00-0000D9020000}"/>
            </a:ext>
          </a:extLst>
        </xdr:cNvPr>
        <xdr:cNvSpPr txBox="1"/>
      </xdr:nvSpPr>
      <xdr:spPr>
        <a:xfrm>
          <a:off x="22199600"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146050</xdr:rowOff>
    </xdr:from>
    <xdr:to>
      <xdr:col>116</xdr:col>
      <xdr:colOff>152400</xdr:colOff>
      <xdr:row>99</xdr:row>
      <xdr:rowOff>146050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711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156227</xdr:rowOff>
    </xdr:from>
    <xdr:ext cx="469744" cy="259045"/>
    <xdr:sp macro="" textlink="">
      <xdr:nvSpPr>
        <xdr:cNvPr id="731" name="【庁舎】&#10;一人当たり面積平均値テキスト">
          <a:extLst>
            <a:ext uri="{FF2B5EF4-FFF2-40B4-BE49-F238E27FC236}">
              <a16:creationId xmlns:a16="http://schemas.microsoft.com/office/drawing/2014/main" id="{00000000-0008-0000-0F00-0000DB020000}"/>
            </a:ext>
          </a:extLst>
        </xdr:cNvPr>
        <xdr:cNvSpPr txBox="1"/>
      </xdr:nvSpPr>
      <xdr:spPr>
        <a:xfrm>
          <a:off x="22199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133350</xdr:rowOff>
    </xdr:from>
    <xdr:to>
      <xdr:col>116</xdr:col>
      <xdr:colOff>114300</xdr:colOff>
      <xdr:row>106</xdr:row>
      <xdr:rowOff>63500</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21107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19050</xdr:rowOff>
    </xdr:from>
    <xdr:to>
      <xdr:col>112</xdr:col>
      <xdr:colOff>38100</xdr:colOff>
      <xdr:row>105</xdr:row>
      <xdr:rowOff>120650</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1272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107950</xdr:rowOff>
    </xdr:from>
    <xdr:to>
      <xdr:col>107</xdr:col>
      <xdr:colOff>101600</xdr:colOff>
      <xdr:row>108</xdr:row>
      <xdr:rowOff>38100</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0383500" y="184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76200</xdr:rowOff>
    </xdr:from>
    <xdr:to>
      <xdr:col>98</xdr:col>
      <xdr:colOff>38100</xdr:colOff>
      <xdr:row>105</xdr:row>
      <xdr:rowOff>6350</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8605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107950</xdr:rowOff>
    </xdr:from>
    <xdr:to>
      <xdr:col>116</xdr:col>
      <xdr:colOff>114300</xdr:colOff>
      <xdr:row>108</xdr:row>
      <xdr:rowOff>38100</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21107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743" name="【庁舎】&#10;一人当たり面積該当値テキスト">
          <a:extLst>
            <a:ext uri="{FF2B5EF4-FFF2-40B4-BE49-F238E27FC236}">
              <a16:creationId xmlns:a16="http://schemas.microsoft.com/office/drawing/2014/main" id="{00000000-0008-0000-0F00-0000E7020000}"/>
            </a:ext>
          </a:extLst>
        </xdr:cNvPr>
        <xdr:cNvSpPr txBox="1"/>
      </xdr:nvSpPr>
      <xdr:spPr>
        <a:xfrm>
          <a:off x="22199600"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158750</xdr:rowOff>
    </xdr:from>
    <xdr:to>
      <xdr:col>116</xdr:col>
      <xdr:colOff>63500</xdr:colOff>
      <xdr:row>108</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1323300" y="1850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38100</xdr:rowOff>
    </xdr:from>
    <xdr:to>
      <xdr:col>107</xdr:col>
      <xdr:colOff>101600</xdr:colOff>
      <xdr:row>108</xdr:row>
      <xdr:rowOff>139700</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0383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88900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0434300" y="1851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88900</xdr:rowOff>
    </xdr:from>
    <xdr:to>
      <xdr:col>102</xdr:col>
      <xdr:colOff>165100</xdr:colOff>
      <xdr:row>109</xdr:row>
      <xdr:rowOff>19050</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94945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88900</xdr:rowOff>
    </xdr:from>
    <xdr:to>
      <xdr:col>107</xdr:col>
      <xdr:colOff>50800</xdr:colOff>
      <xdr:row>108</xdr:row>
      <xdr:rowOff>139700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9545300" y="1860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127000</xdr:rowOff>
    </xdr:from>
    <xdr:to>
      <xdr:col>98</xdr:col>
      <xdr:colOff>38100</xdr:colOff>
      <xdr:row>109</xdr:row>
      <xdr:rowOff>57150</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8605500" y="186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139700</xdr:rowOff>
    </xdr:from>
    <xdr:to>
      <xdr:col>102</xdr:col>
      <xdr:colOff>114300</xdr:colOff>
      <xdr:row>109</xdr:row>
      <xdr:rowOff>6350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8656300" y="186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137177</xdr:rowOff>
    </xdr:from>
    <xdr:ext cx="469744" cy="259045"/>
    <xdr:sp macro="" textlink="">
      <xdr:nvSpPr>
        <xdr:cNvPr id="752" name="n_1aveValue【庁舎】&#10;一人当たり面積">
          <a:extLst>
            <a:ext uri="{FF2B5EF4-FFF2-40B4-BE49-F238E27FC236}">
              <a16:creationId xmlns:a16="http://schemas.microsoft.com/office/drawing/2014/main" id="{00000000-0008-0000-0F00-0000F0020000}"/>
            </a:ext>
          </a:extLst>
        </xdr:cNvPr>
        <xdr:cNvSpPr txBox="1"/>
      </xdr:nvSpPr>
      <xdr:spPr>
        <a:xfrm>
          <a:off x="21075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54627</xdr:rowOff>
    </xdr:from>
    <xdr:ext cx="469744" cy="259045"/>
    <xdr:sp macro="" textlink="">
      <xdr:nvSpPr>
        <xdr:cNvPr id="753" name="n_2aveValue【庁舎】&#10;一人当たり面積">
          <a:extLst>
            <a:ext uri="{FF2B5EF4-FFF2-40B4-BE49-F238E27FC236}">
              <a16:creationId xmlns:a16="http://schemas.microsoft.com/office/drawing/2014/main" id="{00000000-0008-0000-0F00-0000F1020000}"/>
            </a:ext>
          </a:extLst>
        </xdr:cNvPr>
        <xdr:cNvSpPr txBox="1"/>
      </xdr:nvSpPr>
      <xdr:spPr>
        <a:xfrm>
          <a:off x="20199427"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54" name="n_3aveValue【庁舎】&#10;一人当たり面積">
          <a:extLst>
            <a:ext uri="{FF2B5EF4-FFF2-40B4-BE49-F238E27FC236}">
              <a16:creationId xmlns:a16="http://schemas.microsoft.com/office/drawing/2014/main" id="{00000000-0008-0000-0F00-0000F202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22877</xdr:rowOff>
    </xdr:from>
    <xdr:ext cx="469744" cy="259045"/>
    <xdr:sp macro="" textlink="">
      <xdr:nvSpPr>
        <xdr:cNvPr id="755" name="n_4aveValue【庁舎】&#10;一人当たり面積">
          <a:extLst>
            <a:ext uri="{FF2B5EF4-FFF2-40B4-BE49-F238E27FC236}">
              <a16:creationId xmlns:a16="http://schemas.microsoft.com/office/drawing/2014/main" id="{00000000-0008-0000-0F00-0000F3020000}"/>
            </a:ext>
          </a:extLst>
        </xdr:cNvPr>
        <xdr:cNvSpPr txBox="1"/>
      </xdr:nvSpPr>
      <xdr:spPr>
        <a:xfrm>
          <a:off x="1842142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756" name="n_1mainValue【庁舎】&#10;一人当たり面積">
          <a:extLst>
            <a:ext uri="{FF2B5EF4-FFF2-40B4-BE49-F238E27FC236}">
              <a16:creationId xmlns:a16="http://schemas.microsoft.com/office/drawing/2014/main" id="{00000000-0008-0000-0F00-0000F4020000}"/>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130827</xdr:rowOff>
    </xdr:from>
    <xdr:ext cx="469744" cy="259045"/>
    <xdr:sp macro="" textlink="">
      <xdr:nvSpPr>
        <xdr:cNvPr id="757" name="n_2mainValue【庁舎】&#10;一人当たり面積">
          <a:extLst>
            <a:ext uri="{FF2B5EF4-FFF2-40B4-BE49-F238E27FC236}">
              <a16:creationId xmlns:a16="http://schemas.microsoft.com/office/drawing/2014/main" id="{00000000-0008-0000-0F00-0000F5020000}"/>
            </a:ext>
          </a:extLst>
        </xdr:cNvPr>
        <xdr:cNvSpPr txBox="1"/>
      </xdr:nvSpPr>
      <xdr:spPr>
        <a:xfrm>
          <a:off x="20199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10177</xdr:rowOff>
    </xdr:from>
    <xdr:ext cx="469744" cy="259045"/>
    <xdr:sp macro="" textlink="">
      <xdr:nvSpPr>
        <xdr:cNvPr id="758" name="n_3mainValue【庁舎】&#10;一人当たり面積">
          <a:extLst>
            <a:ext uri="{FF2B5EF4-FFF2-40B4-BE49-F238E27FC236}">
              <a16:creationId xmlns:a16="http://schemas.microsoft.com/office/drawing/2014/main" id="{00000000-0008-0000-0F00-0000F6020000}"/>
            </a:ext>
          </a:extLst>
        </xdr:cNvPr>
        <xdr:cNvSpPr txBox="1"/>
      </xdr:nvSpPr>
      <xdr:spPr>
        <a:xfrm>
          <a:off x="19310427"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48277</xdr:rowOff>
    </xdr:from>
    <xdr:ext cx="469744" cy="259045"/>
    <xdr:sp macro="" textlink="">
      <xdr:nvSpPr>
        <xdr:cNvPr id="759" name="n_4mainValue【庁舎】&#10;一人当たり面積">
          <a:extLst>
            <a:ext uri="{FF2B5EF4-FFF2-40B4-BE49-F238E27FC236}">
              <a16:creationId xmlns:a16="http://schemas.microsoft.com/office/drawing/2014/main" id="{00000000-0008-0000-0F00-0000F7020000}"/>
            </a:ext>
          </a:extLst>
        </xdr:cNvPr>
        <xdr:cNvSpPr txBox="1"/>
      </xdr:nvSpPr>
      <xdr:spPr>
        <a:xfrm>
          <a:off x="18421427" y="187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lang="ja-JP" altLang="ja-JP" sz="1100">
              <a:solidFill>
                <a:schemeClr val="dk1"/>
              </a:solidFill>
              <a:effectLst/>
              <a:latin typeface="+mn-lt"/>
              <a:ea typeface="+mn-ea"/>
              <a:cs typeface="+mn-cs"/>
            </a:rPr>
            <a:t>全ての類型において，有形固定資産減価償却率は類似団体平均を上回っている。類似団体平均と比較して有形固定資産減価償却率が特に高くなっている施設は，一般廃棄物処理施設であり，類似団体平均より</a:t>
          </a:r>
          <a:r>
            <a:rPr lang="en-US" altLang="ja-JP" sz="1100">
              <a:solidFill>
                <a:schemeClr val="dk1"/>
              </a:solidFill>
              <a:effectLst/>
              <a:latin typeface="+mn-lt"/>
              <a:ea typeface="+mn-ea"/>
              <a:cs typeface="+mn-cs"/>
            </a:rPr>
            <a:t>37.1</a:t>
          </a:r>
          <a:r>
            <a:rPr lang="ja-JP" altLang="ja-JP" sz="1100">
              <a:solidFill>
                <a:schemeClr val="dk1"/>
              </a:solidFill>
              <a:effectLst/>
              <a:latin typeface="+mn-lt"/>
              <a:ea typeface="+mn-ea"/>
              <a:cs typeface="+mn-cs"/>
            </a:rPr>
            <a:t>ポイント上回る</a:t>
          </a:r>
          <a:r>
            <a:rPr lang="en-US" altLang="ja-JP" sz="1100">
              <a:solidFill>
                <a:schemeClr val="dk1"/>
              </a:solidFill>
              <a:effectLst/>
              <a:latin typeface="+mn-lt"/>
              <a:ea typeface="+mn-ea"/>
              <a:cs typeface="+mn-cs"/>
            </a:rPr>
            <a:t>71.2</a:t>
          </a:r>
          <a:r>
            <a:rPr lang="ja-JP" altLang="ja-JP" sz="1100">
              <a:solidFill>
                <a:schemeClr val="dk1"/>
              </a:solidFill>
              <a:effectLst/>
              <a:latin typeface="+mn-lt"/>
              <a:ea typeface="+mn-ea"/>
              <a:cs typeface="+mn-cs"/>
            </a:rPr>
            <a:t>％になっている。今後，老朽化に伴う修繕費等も見込まれることから，下妻地方広域事務組合と連携し，適切な維持管理・更新に努めていく。体育館，プール（海洋センター）についても，類似団体内最大値の</a:t>
          </a:r>
          <a:r>
            <a:rPr lang="en-US" altLang="ja-JP" sz="1100">
              <a:solidFill>
                <a:schemeClr val="dk1"/>
              </a:solidFill>
              <a:effectLst/>
              <a:latin typeface="+mn-lt"/>
              <a:ea typeface="+mn-ea"/>
              <a:cs typeface="+mn-cs"/>
            </a:rPr>
            <a:t>94.0</a:t>
          </a:r>
          <a:r>
            <a:rPr lang="ja-JP" altLang="ja-JP" sz="1100">
              <a:solidFill>
                <a:schemeClr val="dk1"/>
              </a:solidFill>
              <a:effectLst/>
              <a:latin typeface="+mn-lt"/>
              <a:ea typeface="+mn-ea"/>
              <a:cs typeface="+mn-cs"/>
            </a:rPr>
            <a:t>％となっており，どちらも築</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年以上経過し，老朽化が進んでいる。保健センターについても，築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年以上経過しており、前年度より</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ポイント増加し、類似団体平均値を</a:t>
          </a:r>
          <a:r>
            <a:rPr lang="en-US" altLang="ja-JP" sz="1100">
              <a:solidFill>
                <a:schemeClr val="dk1"/>
              </a:solidFill>
              <a:effectLst/>
              <a:latin typeface="+mn-lt"/>
              <a:ea typeface="+mn-ea"/>
              <a:cs typeface="+mn-cs"/>
            </a:rPr>
            <a:t>9.1</a:t>
          </a:r>
          <a:r>
            <a:rPr lang="ja-JP" altLang="ja-JP" sz="1100">
              <a:solidFill>
                <a:schemeClr val="dk1"/>
              </a:solidFill>
              <a:effectLst/>
              <a:latin typeface="+mn-lt"/>
              <a:ea typeface="+mn-ea"/>
              <a:cs typeface="+mn-cs"/>
            </a:rPr>
            <a:t>ポイント上回っている。老朽化に伴う，修繕・改築等が見込まれることから，公共施設総合管理計画を基に、適切な維持管理・更新を進めていく。また，一人当たり面積について，図書館のみ類似団体平均と比較して</a:t>
          </a:r>
          <a:r>
            <a:rPr lang="en-US" altLang="ja-JP" sz="1100">
              <a:solidFill>
                <a:schemeClr val="dk1"/>
              </a:solidFill>
              <a:effectLst/>
              <a:latin typeface="+mn-lt"/>
              <a:ea typeface="+mn-ea"/>
              <a:cs typeface="+mn-cs"/>
            </a:rPr>
            <a:t>0.045</a:t>
          </a:r>
          <a:r>
            <a:rPr lang="ja-JP" altLang="ja-JP" sz="1100">
              <a:solidFill>
                <a:schemeClr val="dk1"/>
              </a:solidFill>
              <a:effectLst/>
              <a:latin typeface="+mn-lt"/>
              <a:ea typeface="+mn-ea"/>
              <a:cs typeface="+mn-cs"/>
            </a:rPr>
            <a:t>ポイント上回っており，類似団体内最大値の</a:t>
          </a:r>
          <a:r>
            <a:rPr lang="en-US" altLang="ja-JP" sz="1100">
              <a:solidFill>
                <a:schemeClr val="dk1"/>
              </a:solidFill>
              <a:effectLst/>
              <a:latin typeface="+mn-lt"/>
              <a:ea typeface="+mn-ea"/>
              <a:cs typeface="+mn-cs"/>
            </a:rPr>
            <a:t>0.142</a:t>
          </a:r>
          <a:r>
            <a:rPr lang="ja-JP" altLang="ja-JP" sz="1100">
              <a:solidFill>
                <a:schemeClr val="dk1"/>
              </a:solidFill>
              <a:effectLst/>
              <a:latin typeface="+mn-lt"/>
              <a:ea typeface="+mn-ea"/>
              <a:cs typeface="+mn-cs"/>
            </a:rPr>
            <a:t>㎡となっている。今後は，多様化する住民ニーズを踏まえながら，サービスの維持・向上に努め，適正な施設配置・管理・更新をしていく。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75" thickBot="1" x14ac:dyDescent="0.2">
      <c r="B2" s="178" t="s">
        <v>83</v>
      </c>
      <c r="C2" s="178"/>
      <c r="D2" s="179"/>
    </row>
    <row r="3" spans="1:119" ht="18.75" customHeight="1" thickBot="1" x14ac:dyDescent="0.2">
      <c r="A3" s="177"/>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10128549</v>
      </c>
      <c r="BO4" s="407"/>
      <c r="BP4" s="407"/>
      <c r="BQ4" s="407"/>
      <c r="BR4" s="407"/>
      <c r="BS4" s="407"/>
      <c r="BT4" s="407"/>
      <c r="BU4" s="408"/>
      <c r="BV4" s="406">
        <v>9807509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12.6</v>
      </c>
      <c r="CU4" s="413"/>
      <c r="CV4" s="413"/>
      <c r="CW4" s="413"/>
      <c r="CX4" s="413"/>
      <c r="CY4" s="413"/>
      <c r="CZ4" s="413"/>
      <c r="DA4" s="414"/>
      <c r="DB4" s="412">
        <v>13.2</v>
      </c>
      <c r="DC4" s="413"/>
      <c r="DD4" s="413"/>
      <c r="DE4" s="413"/>
      <c r="DF4" s="413"/>
      <c r="DG4" s="413"/>
      <c r="DH4" s="413"/>
      <c r="DI4" s="414"/>
    </row>
    <row r="5" spans="1:119" ht="18.75" customHeight="1" x14ac:dyDescent="0.15">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9422864</v>
      </c>
      <c r="BO5" s="444"/>
      <c r="BP5" s="444"/>
      <c r="BQ5" s="444"/>
      <c r="BR5" s="444"/>
      <c r="BS5" s="444"/>
      <c r="BT5" s="444"/>
      <c r="BU5" s="445"/>
      <c r="BV5" s="443">
        <v>9054762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88.7</v>
      </c>
      <c r="CU5" s="441"/>
      <c r="CV5" s="441"/>
      <c r="CW5" s="441"/>
      <c r="CX5" s="441"/>
      <c r="CY5" s="441"/>
      <c r="CZ5" s="441"/>
      <c r="DA5" s="442"/>
      <c r="DB5" s="440">
        <v>82.9</v>
      </c>
      <c r="DC5" s="441"/>
      <c r="DD5" s="441"/>
      <c r="DE5" s="441"/>
      <c r="DF5" s="441"/>
      <c r="DG5" s="441"/>
      <c r="DH5" s="441"/>
      <c r="DI5" s="442"/>
    </row>
    <row r="6" spans="1:119" ht="18.75" customHeight="1" x14ac:dyDescent="0.15">
      <c r="A6" s="177"/>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705685</v>
      </c>
      <c r="BO6" s="444"/>
      <c r="BP6" s="444"/>
      <c r="BQ6" s="444"/>
      <c r="BR6" s="444"/>
      <c r="BS6" s="444"/>
      <c r="BT6" s="444"/>
      <c r="BU6" s="445"/>
      <c r="BV6" s="443">
        <v>752747</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90.5</v>
      </c>
      <c r="CU6" s="481"/>
      <c r="CV6" s="481"/>
      <c r="CW6" s="481"/>
      <c r="CX6" s="481"/>
      <c r="CY6" s="481"/>
      <c r="CZ6" s="481"/>
      <c r="DA6" s="482"/>
      <c r="DB6" s="480">
        <v>88.8</v>
      </c>
      <c r="DC6" s="481"/>
      <c r="DD6" s="481"/>
      <c r="DE6" s="481"/>
      <c r="DF6" s="481"/>
      <c r="DG6" s="481"/>
      <c r="DH6" s="481"/>
      <c r="DI6" s="482"/>
    </row>
    <row r="7" spans="1:119" ht="18.75" customHeight="1" x14ac:dyDescent="0.15">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3454</v>
      </c>
      <c r="BO7" s="444"/>
      <c r="BP7" s="444"/>
      <c r="BQ7" s="444"/>
      <c r="BR7" s="444"/>
      <c r="BS7" s="444"/>
      <c r="BT7" s="444"/>
      <c r="BU7" s="445"/>
      <c r="BV7" s="443">
        <v>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5552781</v>
      </c>
      <c r="CU7" s="444"/>
      <c r="CV7" s="444"/>
      <c r="CW7" s="444"/>
      <c r="CX7" s="444"/>
      <c r="CY7" s="444"/>
      <c r="CZ7" s="444"/>
      <c r="DA7" s="445"/>
      <c r="DB7" s="443">
        <v>5708461</v>
      </c>
      <c r="DC7" s="444"/>
      <c r="DD7" s="444"/>
      <c r="DE7" s="444"/>
      <c r="DF7" s="444"/>
      <c r="DG7" s="444"/>
      <c r="DH7" s="444"/>
      <c r="DI7" s="445"/>
    </row>
    <row r="8" spans="1:119" ht="18.75" customHeight="1" thickBot="1" x14ac:dyDescent="0.2">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104</v>
      </c>
      <c r="AV8" s="476"/>
      <c r="AW8" s="476"/>
      <c r="AX8" s="476"/>
      <c r="AY8" s="477" t="s">
        <v>112</v>
      </c>
      <c r="AZ8" s="478"/>
      <c r="BA8" s="478"/>
      <c r="BB8" s="478"/>
      <c r="BC8" s="478"/>
      <c r="BD8" s="478"/>
      <c r="BE8" s="478"/>
      <c r="BF8" s="478"/>
      <c r="BG8" s="478"/>
      <c r="BH8" s="478"/>
      <c r="BI8" s="478"/>
      <c r="BJ8" s="478"/>
      <c r="BK8" s="478"/>
      <c r="BL8" s="478"/>
      <c r="BM8" s="479"/>
      <c r="BN8" s="443">
        <v>702231</v>
      </c>
      <c r="BO8" s="444"/>
      <c r="BP8" s="444"/>
      <c r="BQ8" s="444"/>
      <c r="BR8" s="444"/>
      <c r="BS8" s="444"/>
      <c r="BT8" s="444"/>
      <c r="BU8" s="445"/>
      <c r="BV8" s="443">
        <v>752747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0.61</v>
      </c>
      <c r="CU8" s="484"/>
      <c r="CV8" s="484"/>
      <c r="CW8" s="484"/>
      <c r="CX8" s="484"/>
      <c r="CY8" s="484"/>
      <c r="CZ8" s="484"/>
      <c r="DA8" s="485"/>
      <c r="DB8" s="483">
        <v>0.63</v>
      </c>
      <c r="DC8" s="484"/>
      <c r="DD8" s="484"/>
      <c r="DE8" s="484"/>
      <c r="DF8" s="484"/>
      <c r="DG8" s="484"/>
      <c r="DH8" s="484"/>
      <c r="DI8" s="485"/>
    </row>
    <row r="9" spans="1:119" ht="18.75" customHeight="1" thickBot="1" x14ac:dyDescent="0.2">
      <c r="A9" s="177"/>
      <c r="B9" s="437" t="s">
        <v>114</v>
      </c>
      <c r="C9" s="438"/>
      <c r="D9" s="438"/>
      <c r="E9" s="438"/>
      <c r="F9" s="438"/>
      <c r="G9" s="438"/>
      <c r="H9" s="438"/>
      <c r="I9" s="438"/>
      <c r="J9" s="438"/>
      <c r="K9" s="486"/>
      <c r="L9" s="487" t="s">
        <v>115</v>
      </c>
      <c r="M9" s="488"/>
      <c r="N9" s="488"/>
      <c r="O9" s="488"/>
      <c r="P9" s="488"/>
      <c r="Q9" s="489"/>
      <c r="R9" s="490">
        <v>21026</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104</v>
      </c>
      <c r="AV9" s="476"/>
      <c r="AW9" s="476"/>
      <c r="AX9" s="476"/>
      <c r="AY9" s="477" t="s">
        <v>118</v>
      </c>
      <c r="AZ9" s="478"/>
      <c r="BA9" s="478"/>
      <c r="BB9" s="478"/>
      <c r="BC9" s="478"/>
      <c r="BD9" s="478"/>
      <c r="BE9" s="478"/>
      <c r="BF9" s="478"/>
      <c r="BG9" s="478"/>
      <c r="BH9" s="478"/>
      <c r="BI9" s="478"/>
      <c r="BJ9" s="478"/>
      <c r="BK9" s="478"/>
      <c r="BL9" s="478"/>
      <c r="BM9" s="479"/>
      <c r="BN9" s="443">
        <v>-50516</v>
      </c>
      <c r="BO9" s="444"/>
      <c r="BP9" s="444"/>
      <c r="BQ9" s="444"/>
      <c r="BR9" s="444"/>
      <c r="BS9" s="444"/>
      <c r="BT9" s="444"/>
      <c r="BU9" s="445"/>
      <c r="BV9" s="443">
        <v>286993</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7.7</v>
      </c>
      <c r="CU9" s="441"/>
      <c r="CV9" s="441"/>
      <c r="CW9" s="441"/>
      <c r="CX9" s="441"/>
      <c r="CY9" s="441"/>
      <c r="CZ9" s="441"/>
      <c r="DA9" s="442"/>
      <c r="DB9" s="440">
        <v>8.3000000000000007</v>
      </c>
      <c r="DC9" s="441"/>
      <c r="DD9" s="441"/>
      <c r="DE9" s="441"/>
      <c r="DF9" s="441"/>
      <c r="DG9" s="441"/>
      <c r="DH9" s="441"/>
      <c r="DI9" s="442"/>
    </row>
    <row r="10" spans="1:119" ht="18.75" customHeight="1" thickBot="1" x14ac:dyDescent="0.2">
      <c r="A10" s="177"/>
      <c r="B10" s="437"/>
      <c r="C10" s="438"/>
      <c r="D10" s="438"/>
      <c r="E10" s="438"/>
      <c r="F10" s="438"/>
      <c r="G10" s="438"/>
      <c r="H10" s="438"/>
      <c r="I10" s="438"/>
      <c r="J10" s="438"/>
      <c r="K10" s="486"/>
      <c r="L10" s="493" t="s">
        <v>120</v>
      </c>
      <c r="M10" s="473"/>
      <c r="N10" s="473"/>
      <c r="O10" s="473"/>
      <c r="P10" s="473"/>
      <c r="Q10" s="474"/>
      <c r="R10" s="494">
        <v>22021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300000</v>
      </c>
      <c r="BO10" s="444"/>
      <c r="BP10" s="444"/>
      <c r="BQ10" s="444"/>
      <c r="BR10" s="444"/>
      <c r="BS10" s="444"/>
      <c r="BT10" s="444"/>
      <c r="BU10" s="445"/>
      <c r="BV10" s="443">
        <v>234993</v>
      </c>
      <c r="BW10" s="444"/>
      <c r="BX10" s="444"/>
      <c r="BY10" s="444"/>
      <c r="BZ10" s="444"/>
      <c r="CA10" s="444"/>
      <c r="CB10" s="444"/>
      <c r="CC10" s="445"/>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104</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77"/>
      <c r="B12" s="503" t="s">
        <v>131</v>
      </c>
      <c r="C12" s="504"/>
      <c r="D12" s="504"/>
      <c r="E12" s="504"/>
      <c r="F12" s="504"/>
      <c r="G12" s="504"/>
      <c r="H12" s="504"/>
      <c r="I12" s="504"/>
      <c r="J12" s="504"/>
      <c r="K12" s="505"/>
      <c r="L12" s="512" t="s">
        <v>132</v>
      </c>
      <c r="M12" s="513"/>
      <c r="N12" s="513"/>
      <c r="O12" s="513"/>
      <c r="P12" s="513"/>
      <c r="Q12" s="514"/>
      <c r="R12" s="515">
        <v>21224</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104</v>
      </c>
      <c r="AV12" s="476"/>
      <c r="AW12" s="476"/>
      <c r="AX12" s="476"/>
      <c r="AY12" s="477" t="s">
        <v>136</v>
      </c>
      <c r="AZ12" s="478"/>
      <c r="BA12" s="478"/>
      <c r="BB12" s="478"/>
      <c r="BC12" s="478"/>
      <c r="BD12" s="478"/>
      <c r="BE12" s="478"/>
      <c r="BF12" s="478"/>
      <c r="BG12" s="478"/>
      <c r="BH12" s="478"/>
      <c r="BI12" s="478"/>
      <c r="BJ12" s="478"/>
      <c r="BK12" s="478"/>
      <c r="BL12" s="478"/>
      <c r="BM12" s="479"/>
      <c r="BN12" s="443">
        <v>71117</v>
      </c>
      <c r="BO12" s="444"/>
      <c r="BP12" s="444"/>
      <c r="BQ12" s="444"/>
      <c r="BR12" s="444"/>
      <c r="BS12" s="444"/>
      <c r="BT12" s="444"/>
      <c r="BU12" s="445"/>
      <c r="BV12" s="443">
        <v>3000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77"/>
      <c r="B13" s="506"/>
      <c r="C13" s="507"/>
      <c r="D13" s="507"/>
      <c r="E13" s="507"/>
      <c r="F13" s="507"/>
      <c r="G13" s="507"/>
      <c r="H13" s="507"/>
      <c r="I13" s="507"/>
      <c r="J13" s="507"/>
      <c r="K13" s="508"/>
      <c r="L13" s="186"/>
      <c r="M13" s="534" t="s">
        <v>139</v>
      </c>
      <c r="N13" s="535"/>
      <c r="O13" s="535"/>
      <c r="P13" s="535"/>
      <c r="Q13" s="536"/>
      <c r="R13" s="527">
        <v>19817</v>
      </c>
      <c r="S13" s="528"/>
      <c r="T13" s="528"/>
      <c r="U13" s="528"/>
      <c r="V13" s="529"/>
      <c r="W13" s="459" t="s">
        <v>140</v>
      </c>
      <c r="X13" s="460"/>
      <c r="Y13" s="460"/>
      <c r="Z13" s="460"/>
      <c r="AA13" s="460"/>
      <c r="AB13" s="450"/>
      <c r="AC13" s="494">
        <v>2202</v>
      </c>
      <c r="AD13" s="495"/>
      <c r="AE13" s="495"/>
      <c r="AF13" s="495"/>
      <c r="AG13" s="537"/>
      <c r="AH13" s="494">
        <v>2360</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178367</v>
      </c>
      <c r="BO13" s="444"/>
      <c r="BP13" s="444"/>
      <c r="BQ13" s="444"/>
      <c r="BR13" s="444"/>
      <c r="BS13" s="444"/>
      <c r="BT13" s="444"/>
      <c r="BU13" s="445"/>
      <c r="BV13" s="443">
        <v>518986</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6.8</v>
      </c>
      <c r="CU13" s="441"/>
      <c r="CV13" s="441"/>
      <c r="CW13" s="441"/>
      <c r="CX13" s="441"/>
      <c r="CY13" s="441"/>
      <c r="CZ13" s="441"/>
      <c r="DA13" s="442"/>
      <c r="DB13" s="440">
        <v>6.8</v>
      </c>
      <c r="DC13" s="441"/>
      <c r="DD13" s="441"/>
      <c r="DE13" s="441"/>
      <c r="DF13" s="441"/>
      <c r="DG13" s="441"/>
      <c r="DH13" s="441"/>
      <c r="DI13" s="442"/>
    </row>
    <row r="14" spans="1:119" ht="18.75" customHeight="1" thickBot="1" x14ac:dyDescent="0.2">
      <c r="A14" s="177"/>
      <c r="B14" s="506"/>
      <c r="C14" s="507"/>
      <c r="D14" s="507"/>
      <c r="E14" s="507"/>
      <c r="F14" s="507"/>
      <c r="G14" s="507"/>
      <c r="H14" s="507"/>
      <c r="I14" s="507"/>
      <c r="J14" s="507"/>
      <c r="K14" s="508"/>
      <c r="L14" s="524" t="s">
        <v>145</v>
      </c>
      <c r="M14" s="525"/>
      <c r="N14" s="525"/>
      <c r="O14" s="525"/>
      <c r="P14" s="525"/>
      <c r="Q14" s="526"/>
      <c r="R14" s="527">
        <v>21281</v>
      </c>
      <c r="S14" s="528"/>
      <c r="T14" s="528"/>
      <c r="U14" s="528"/>
      <c r="V14" s="529"/>
      <c r="W14" s="433"/>
      <c r="X14" s="434"/>
      <c r="Y14" s="434"/>
      <c r="Z14" s="434"/>
      <c r="AA14" s="434"/>
      <c r="AB14" s="423"/>
      <c r="AC14" s="530">
        <v>20.100000000000001</v>
      </c>
      <c r="AD14" s="531"/>
      <c r="AE14" s="531"/>
      <c r="AF14" s="531"/>
      <c r="AG14" s="532"/>
      <c r="AH14" s="530">
        <v>20.6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19.8</v>
      </c>
      <c r="CU14" s="542"/>
      <c r="CV14" s="542"/>
      <c r="CW14" s="542"/>
      <c r="CX14" s="542"/>
      <c r="CY14" s="542"/>
      <c r="CZ14" s="542"/>
      <c r="DA14" s="543"/>
      <c r="DB14" s="541">
        <v>38.200000000000003</v>
      </c>
      <c r="DC14" s="542"/>
      <c r="DD14" s="542"/>
      <c r="DE14" s="542"/>
      <c r="DF14" s="542"/>
      <c r="DG14" s="542"/>
      <c r="DH14" s="542"/>
      <c r="DI14" s="543"/>
    </row>
    <row r="15" spans="1:119" ht="18.75" customHeight="1" x14ac:dyDescent="0.15">
      <c r="A15" s="177"/>
      <c r="B15" s="506"/>
      <c r="C15" s="507"/>
      <c r="D15" s="507"/>
      <c r="E15" s="507"/>
      <c r="F15" s="507"/>
      <c r="G15" s="507"/>
      <c r="H15" s="507"/>
      <c r="I15" s="507"/>
      <c r="J15" s="507"/>
      <c r="K15" s="508"/>
      <c r="L15" s="186"/>
      <c r="M15" s="534" t="s">
        <v>139</v>
      </c>
      <c r="N15" s="535"/>
      <c r="O15" s="535"/>
      <c r="P15" s="535"/>
      <c r="Q15" s="536"/>
      <c r="R15" s="527">
        <v>20135</v>
      </c>
      <c r="S15" s="528"/>
      <c r="T15" s="528"/>
      <c r="U15" s="528"/>
      <c r="V15" s="529"/>
      <c r="W15" s="459" t="s">
        <v>147</v>
      </c>
      <c r="X15" s="460"/>
      <c r="Y15" s="460"/>
      <c r="Z15" s="460"/>
      <c r="AA15" s="460"/>
      <c r="AB15" s="450"/>
      <c r="AC15" s="494">
        <v>3735</v>
      </c>
      <c r="AD15" s="495"/>
      <c r="AE15" s="495"/>
      <c r="AF15" s="495"/>
      <c r="AG15" s="537"/>
      <c r="AH15" s="494">
        <v>4131</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2844069</v>
      </c>
      <c r="BO15" s="407"/>
      <c r="BP15" s="407"/>
      <c r="BQ15" s="407"/>
      <c r="BR15" s="407"/>
      <c r="BS15" s="407"/>
      <c r="BT15" s="407"/>
      <c r="BU15" s="408"/>
      <c r="BV15" s="406">
        <v>2692452</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34</v>
      </c>
      <c r="AD16" s="531"/>
      <c r="AE16" s="531"/>
      <c r="AF16" s="531"/>
      <c r="AG16" s="532"/>
      <c r="AH16" s="530">
        <v>36</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4690337</v>
      </c>
      <c r="BO16" s="444"/>
      <c r="BP16" s="444"/>
      <c r="BQ16" s="444"/>
      <c r="BR16" s="444"/>
      <c r="BS16" s="444"/>
      <c r="BT16" s="444"/>
      <c r="BU16" s="445"/>
      <c r="BV16" s="443">
        <v>4640759</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7"/>
      <c r="B17" s="509"/>
      <c r="C17" s="510"/>
      <c r="D17" s="510"/>
      <c r="E17" s="510"/>
      <c r="F17" s="510"/>
      <c r="G17" s="510"/>
      <c r="H17" s="510"/>
      <c r="I17" s="510"/>
      <c r="J17" s="510"/>
      <c r="K17" s="511"/>
      <c r="L17" s="191"/>
      <c r="M17" s="554" t="s">
        <v>153</v>
      </c>
      <c r="N17" s="555"/>
      <c r="O17" s="555"/>
      <c r="P17" s="555"/>
      <c r="Q17" s="556"/>
      <c r="R17" s="549" t="s">
        <v>154</v>
      </c>
      <c r="S17" s="550"/>
      <c r="T17" s="550"/>
      <c r="U17" s="550"/>
      <c r="V17" s="551"/>
      <c r="W17" s="459" t="s">
        <v>155</v>
      </c>
      <c r="X17" s="460"/>
      <c r="Y17" s="460"/>
      <c r="Z17" s="460"/>
      <c r="AA17" s="460"/>
      <c r="AB17" s="450"/>
      <c r="AC17" s="494">
        <v>5035</v>
      </c>
      <c r="AD17" s="495"/>
      <c r="AE17" s="495"/>
      <c r="AF17" s="495"/>
      <c r="AG17" s="537"/>
      <c r="AH17" s="494">
        <v>4987</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3596900</v>
      </c>
      <c r="BO17" s="444"/>
      <c r="BP17" s="444"/>
      <c r="BQ17" s="444"/>
      <c r="BR17" s="444"/>
      <c r="BS17" s="444"/>
      <c r="BT17" s="444"/>
      <c r="BU17" s="445"/>
      <c r="BV17" s="443">
        <v>3373787</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7"/>
      <c r="B18" s="565" t="s">
        <v>157</v>
      </c>
      <c r="C18" s="486"/>
      <c r="D18" s="486"/>
      <c r="E18" s="566"/>
      <c r="F18" s="566"/>
      <c r="G18" s="566"/>
      <c r="H18" s="566"/>
      <c r="I18" s="566"/>
      <c r="J18" s="566"/>
      <c r="K18" s="566"/>
      <c r="L18" s="567">
        <v>58.99</v>
      </c>
      <c r="M18" s="567"/>
      <c r="N18" s="567"/>
      <c r="O18" s="567"/>
      <c r="P18" s="567"/>
      <c r="Q18" s="567"/>
      <c r="R18" s="568"/>
      <c r="S18" s="568"/>
      <c r="T18" s="568"/>
      <c r="U18" s="568"/>
      <c r="V18" s="569"/>
      <c r="W18" s="461"/>
      <c r="X18" s="462"/>
      <c r="Y18" s="462"/>
      <c r="Z18" s="462"/>
      <c r="AA18" s="462"/>
      <c r="AB18" s="453"/>
      <c r="AC18" s="570">
        <v>45.9</v>
      </c>
      <c r="AD18" s="571"/>
      <c r="AE18" s="571"/>
      <c r="AF18" s="571"/>
      <c r="AG18" s="572"/>
      <c r="AH18" s="570">
        <v>43.4</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4966264</v>
      </c>
      <c r="BO18" s="444"/>
      <c r="BP18" s="444"/>
      <c r="BQ18" s="444"/>
      <c r="BR18" s="444"/>
      <c r="BS18" s="444"/>
      <c r="BT18" s="444"/>
      <c r="BU18" s="445"/>
      <c r="BV18" s="443">
        <v>4915087</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7"/>
      <c r="B19" s="565" t="s">
        <v>159</v>
      </c>
      <c r="C19" s="486"/>
      <c r="D19" s="486"/>
      <c r="E19" s="566"/>
      <c r="F19" s="566"/>
      <c r="G19" s="566"/>
      <c r="H19" s="566"/>
      <c r="I19" s="566"/>
      <c r="J19" s="566"/>
      <c r="K19" s="566"/>
      <c r="L19" s="574">
        <v>356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8070078</v>
      </c>
      <c r="BO19" s="444"/>
      <c r="BP19" s="444"/>
      <c r="BQ19" s="444"/>
      <c r="BR19" s="444"/>
      <c r="BS19" s="444"/>
      <c r="BT19" s="444"/>
      <c r="BU19" s="445"/>
      <c r="BV19" s="443">
        <v>7326056</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7"/>
      <c r="B20" s="565" t="s">
        <v>161</v>
      </c>
      <c r="C20" s="486"/>
      <c r="D20" s="486"/>
      <c r="E20" s="566"/>
      <c r="F20" s="566"/>
      <c r="G20" s="566"/>
      <c r="H20" s="566"/>
      <c r="I20" s="566"/>
      <c r="J20" s="566"/>
      <c r="K20" s="566"/>
      <c r="L20" s="574">
        <v>7017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7"/>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7"/>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7015104</v>
      </c>
      <c r="BO22" s="407"/>
      <c r="BP22" s="407"/>
      <c r="BQ22" s="407"/>
      <c r="BR22" s="407"/>
      <c r="BS22" s="407"/>
      <c r="BT22" s="407"/>
      <c r="BU22" s="408"/>
      <c r="BV22" s="406">
        <v>7417238</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6640391</v>
      </c>
      <c r="BO23" s="444"/>
      <c r="BP23" s="444"/>
      <c r="BQ23" s="444"/>
      <c r="BR23" s="444"/>
      <c r="BS23" s="444"/>
      <c r="BT23" s="444"/>
      <c r="BU23" s="445"/>
      <c r="BV23" s="443">
        <v>7038541</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7"/>
      <c r="B24" s="614"/>
      <c r="C24" s="590"/>
      <c r="D24" s="591"/>
      <c r="E24" s="493" t="s">
        <v>171</v>
      </c>
      <c r="F24" s="473"/>
      <c r="G24" s="473"/>
      <c r="H24" s="473"/>
      <c r="I24" s="473"/>
      <c r="J24" s="473"/>
      <c r="K24" s="474"/>
      <c r="L24" s="494">
        <v>1</v>
      </c>
      <c r="M24" s="495"/>
      <c r="N24" s="495"/>
      <c r="O24" s="495"/>
      <c r="P24" s="537"/>
      <c r="Q24" s="494">
        <v>8000</v>
      </c>
      <c r="R24" s="495"/>
      <c r="S24" s="495"/>
      <c r="T24" s="495"/>
      <c r="U24" s="495"/>
      <c r="V24" s="537"/>
      <c r="W24" s="589"/>
      <c r="X24" s="590"/>
      <c r="Y24" s="591"/>
      <c r="Z24" s="493" t="s">
        <v>172</v>
      </c>
      <c r="AA24" s="473"/>
      <c r="AB24" s="473"/>
      <c r="AC24" s="473"/>
      <c r="AD24" s="473"/>
      <c r="AE24" s="473"/>
      <c r="AF24" s="473"/>
      <c r="AG24" s="474"/>
      <c r="AH24" s="494">
        <v>160</v>
      </c>
      <c r="AI24" s="495"/>
      <c r="AJ24" s="495"/>
      <c r="AK24" s="495"/>
      <c r="AL24" s="537"/>
      <c r="AM24" s="494">
        <v>495680</v>
      </c>
      <c r="AN24" s="495"/>
      <c r="AO24" s="495"/>
      <c r="AP24" s="495"/>
      <c r="AQ24" s="495"/>
      <c r="AR24" s="537"/>
      <c r="AS24" s="494">
        <v>3098</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3210498</v>
      </c>
      <c r="BO24" s="444"/>
      <c r="BP24" s="444"/>
      <c r="BQ24" s="444"/>
      <c r="BR24" s="444"/>
      <c r="BS24" s="444"/>
      <c r="BT24" s="444"/>
      <c r="BU24" s="445"/>
      <c r="BV24" s="443">
        <v>3373677</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7"/>
      <c r="B25" s="614"/>
      <c r="C25" s="590"/>
      <c r="D25" s="591"/>
      <c r="E25" s="493" t="s">
        <v>174</v>
      </c>
      <c r="F25" s="473"/>
      <c r="G25" s="473"/>
      <c r="H25" s="473"/>
      <c r="I25" s="473"/>
      <c r="J25" s="473"/>
      <c r="K25" s="474"/>
      <c r="L25" s="494">
        <v>1</v>
      </c>
      <c r="M25" s="495"/>
      <c r="N25" s="495"/>
      <c r="O25" s="495"/>
      <c r="P25" s="537"/>
      <c r="Q25" s="494">
        <v>6030</v>
      </c>
      <c r="R25" s="495"/>
      <c r="S25" s="495"/>
      <c r="T25" s="495"/>
      <c r="U25" s="495"/>
      <c r="V25" s="537"/>
      <c r="W25" s="589"/>
      <c r="X25" s="590"/>
      <c r="Y25" s="591"/>
      <c r="Z25" s="493" t="s">
        <v>175</v>
      </c>
      <c r="AA25" s="473"/>
      <c r="AB25" s="473"/>
      <c r="AC25" s="473"/>
      <c r="AD25" s="473"/>
      <c r="AE25" s="473"/>
      <c r="AF25" s="473"/>
      <c r="AG25" s="474"/>
      <c r="AH25" s="494" t="s">
        <v>176</v>
      </c>
      <c r="AI25" s="495"/>
      <c r="AJ25" s="495"/>
      <c r="AK25" s="495"/>
      <c r="AL25" s="537"/>
      <c r="AM25" s="494" t="s">
        <v>176</v>
      </c>
      <c r="AN25" s="495"/>
      <c r="AO25" s="495"/>
      <c r="AP25" s="495"/>
      <c r="AQ25" s="495"/>
      <c r="AR25" s="537"/>
      <c r="AS25" s="494" t="s">
        <v>130</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529744</v>
      </c>
      <c r="BO25" s="407"/>
      <c r="BP25" s="407"/>
      <c r="BQ25" s="407"/>
      <c r="BR25" s="407"/>
      <c r="BS25" s="407"/>
      <c r="BT25" s="407"/>
      <c r="BU25" s="408"/>
      <c r="BV25" s="406">
        <v>398531</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7"/>
      <c r="B26" s="614"/>
      <c r="C26" s="590"/>
      <c r="D26" s="591"/>
      <c r="E26" s="493" t="s">
        <v>178</v>
      </c>
      <c r="F26" s="473"/>
      <c r="G26" s="473"/>
      <c r="H26" s="473"/>
      <c r="I26" s="473"/>
      <c r="J26" s="473"/>
      <c r="K26" s="474"/>
      <c r="L26" s="494">
        <v>1</v>
      </c>
      <c r="M26" s="495"/>
      <c r="N26" s="495"/>
      <c r="O26" s="495"/>
      <c r="P26" s="537"/>
      <c r="Q26" s="494">
        <v>5720</v>
      </c>
      <c r="R26" s="495"/>
      <c r="S26" s="495"/>
      <c r="T26" s="495"/>
      <c r="U26" s="495"/>
      <c r="V26" s="537"/>
      <c r="W26" s="589"/>
      <c r="X26" s="590"/>
      <c r="Y26" s="591"/>
      <c r="Z26" s="493" t="s">
        <v>179</v>
      </c>
      <c r="AA26" s="595"/>
      <c r="AB26" s="595"/>
      <c r="AC26" s="595"/>
      <c r="AD26" s="595"/>
      <c r="AE26" s="595"/>
      <c r="AF26" s="595"/>
      <c r="AG26" s="596"/>
      <c r="AH26" s="494">
        <v>6</v>
      </c>
      <c r="AI26" s="495"/>
      <c r="AJ26" s="495"/>
      <c r="AK26" s="495"/>
      <c r="AL26" s="537"/>
      <c r="AM26" s="494">
        <v>14640</v>
      </c>
      <c r="AN26" s="495"/>
      <c r="AO26" s="495"/>
      <c r="AP26" s="495"/>
      <c r="AQ26" s="495"/>
      <c r="AR26" s="537"/>
      <c r="AS26" s="494">
        <v>2440</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138</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7"/>
      <c r="B27" s="614"/>
      <c r="C27" s="590"/>
      <c r="D27" s="591"/>
      <c r="E27" s="493" t="s">
        <v>181</v>
      </c>
      <c r="F27" s="473"/>
      <c r="G27" s="473"/>
      <c r="H27" s="473"/>
      <c r="I27" s="473"/>
      <c r="J27" s="473"/>
      <c r="K27" s="474"/>
      <c r="L27" s="494">
        <v>1</v>
      </c>
      <c r="M27" s="495"/>
      <c r="N27" s="495"/>
      <c r="O27" s="495"/>
      <c r="P27" s="537"/>
      <c r="Q27" s="494">
        <v>3560</v>
      </c>
      <c r="R27" s="495"/>
      <c r="S27" s="495"/>
      <c r="T27" s="495"/>
      <c r="U27" s="495"/>
      <c r="V27" s="537"/>
      <c r="W27" s="589"/>
      <c r="X27" s="590"/>
      <c r="Y27" s="591"/>
      <c r="Z27" s="493" t="s">
        <v>182</v>
      </c>
      <c r="AA27" s="473"/>
      <c r="AB27" s="473"/>
      <c r="AC27" s="473"/>
      <c r="AD27" s="473"/>
      <c r="AE27" s="473"/>
      <c r="AF27" s="473"/>
      <c r="AG27" s="474"/>
      <c r="AH27" s="494" t="s">
        <v>176</v>
      </c>
      <c r="AI27" s="495"/>
      <c r="AJ27" s="495"/>
      <c r="AK27" s="495"/>
      <c r="AL27" s="537"/>
      <c r="AM27" s="494" t="s">
        <v>176</v>
      </c>
      <c r="AN27" s="495"/>
      <c r="AO27" s="495"/>
      <c r="AP27" s="495"/>
      <c r="AQ27" s="495"/>
      <c r="AR27" s="537"/>
      <c r="AS27" s="494" t="s">
        <v>130</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296599</v>
      </c>
      <c r="BO27" s="563"/>
      <c r="BP27" s="563"/>
      <c r="BQ27" s="563"/>
      <c r="BR27" s="563"/>
      <c r="BS27" s="563"/>
      <c r="BT27" s="563"/>
      <c r="BU27" s="564"/>
      <c r="BV27" s="562">
        <v>296599</v>
      </c>
      <c r="BW27" s="563"/>
      <c r="BX27" s="563"/>
      <c r="BY27" s="563"/>
      <c r="BZ27" s="563"/>
      <c r="CA27" s="563"/>
      <c r="CB27" s="563"/>
      <c r="CC27" s="564"/>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7"/>
      <c r="B28" s="614"/>
      <c r="C28" s="590"/>
      <c r="D28" s="591"/>
      <c r="E28" s="493" t="s">
        <v>184</v>
      </c>
      <c r="F28" s="473"/>
      <c r="G28" s="473"/>
      <c r="H28" s="473"/>
      <c r="I28" s="473"/>
      <c r="J28" s="473"/>
      <c r="K28" s="474"/>
      <c r="L28" s="494">
        <v>1</v>
      </c>
      <c r="M28" s="495"/>
      <c r="N28" s="495"/>
      <c r="O28" s="495"/>
      <c r="P28" s="537"/>
      <c r="Q28" s="494">
        <v>3120</v>
      </c>
      <c r="R28" s="495"/>
      <c r="S28" s="495"/>
      <c r="T28" s="495"/>
      <c r="U28" s="495"/>
      <c r="V28" s="537"/>
      <c r="W28" s="589"/>
      <c r="X28" s="590"/>
      <c r="Y28" s="591"/>
      <c r="Z28" s="493" t="s">
        <v>185</v>
      </c>
      <c r="AA28" s="473"/>
      <c r="AB28" s="473"/>
      <c r="AC28" s="473"/>
      <c r="AD28" s="473"/>
      <c r="AE28" s="473"/>
      <c r="AF28" s="473"/>
      <c r="AG28" s="474"/>
      <c r="AH28" s="494" t="s">
        <v>176</v>
      </c>
      <c r="AI28" s="495"/>
      <c r="AJ28" s="495"/>
      <c r="AK28" s="495"/>
      <c r="AL28" s="537"/>
      <c r="AM28" s="494" t="s">
        <v>130</v>
      </c>
      <c r="AN28" s="495"/>
      <c r="AO28" s="495"/>
      <c r="AP28" s="495"/>
      <c r="AQ28" s="495"/>
      <c r="AR28" s="537"/>
      <c r="AS28" s="494" t="s">
        <v>138</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1435906</v>
      </c>
      <c r="BO28" s="407"/>
      <c r="BP28" s="407"/>
      <c r="BQ28" s="407"/>
      <c r="BR28" s="407"/>
      <c r="BS28" s="407"/>
      <c r="BT28" s="407"/>
      <c r="BU28" s="408"/>
      <c r="BV28" s="406">
        <v>1207023</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7"/>
      <c r="B29" s="614"/>
      <c r="C29" s="590"/>
      <c r="D29" s="591"/>
      <c r="E29" s="493" t="s">
        <v>187</v>
      </c>
      <c r="F29" s="473"/>
      <c r="G29" s="473"/>
      <c r="H29" s="473"/>
      <c r="I29" s="473"/>
      <c r="J29" s="473"/>
      <c r="K29" s="474"/>
      <c r="L29" s="494">
        <v>12</v>
      </c>
      <c r="M29" s="495"/>
      <c r="N29" s="495"/>
      <c r="O29" s="495"/>
      <c r="P29" s="537"/>
      <c r="Q29" s="494">
        <v>2950</v>
      </c>
      <c r="R29" s="495"/>
      <c r="S29" s="495"/>
      <c r="T29" s="495"/>
      <c r="U29" s="495"/>
      <c r="V29" s="537"/>
      <c r="W29" s="592"/>
      <c r="X29" s="593"/>
      <c r="Y29" s="594"/>
      <c r="Z29" s="493" t="s">
        <v>188</v>
      </c>
      <c r="AA29" s="473"/>
      <c r="AB29" s="473"/>
      <c r="AC29" s="473"/>
      <c r="AD29" s="473"/>
      <c r="AE29" s="473"/>
      <c r="AF29" s="473"/>
      <c r="AG29" s="474"/>
      <c r="AH29" s="494">
        <v>160</v>
      </c>
      <c r="AI29" s="495"/>
      <c r="AJ29" s="495"/>
      <c r="AK29" s="495"/>
      <c r="AL29" s="537"/>
      <c r="AM29" s="494">
        <v>495680</v>
      </c>
      <c r="AN29" s="495"/>
      <c r="AO29" s="495"/>
      <c r="AP29" s="495"/>
      <c r="AQ29" s="495"/>
      <c r="AR29" s="537"/>
      <c r="AS29" s="494">
        <v>3098</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272289</v>
      </c>
      <c r="BO29" s="444"/>
      <c r="BP29" s="444"/>
      <c r="BQ29" s="444"/>
      <c r="BR29" s="444"/>
      <c r="BS29" s="444"/>
      <c r="BT29" s="444"/>
      <c r="BU29" s="445"/>
      <c r="BV29" s="443">
        <v>272289</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99.4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2271731</v>
      </c>
      <c r="BO30" s="563"/>
      <c r="BP30" s="563"/>
      <c r="BQ30" s="563"/>
      <c r="BR30" s="563"/>
      <c r="BS30" s="563"/>
      <c r="BT30" s="563"/>
      <c r="BU30" s="564"/>
      <c r="BV30" s="562">
        <v>1663523</v>
      </c>
      <c r="BW30" s="563"/>
      <c r="BX30" s="563"/>
      <c r="BY30" s="563"/>
      <c r="BZ30" s="563"/>
      <c r="CA30" s="563"/>
      <c r="CB30" s="563"/>
      <c r="CC30" s="56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15">
      <c r="A33" s="177"/>
      <c r="B33" s="201"/>
      <c r="C33" s="467" t="s">
        <v>197</v>
      </c>
      <c r="D33" s="467"/>
      <c r="E33" s="432" t="s">
        <v>198</v>
      </c>
      <c r="F33" s="432"/>
      <c r="G33" s="432"/>
      <c r="H33" s="432"/>
      <c r="I33" s="432"/>
      <c r="J33" s="432"/>
      <c r="K33" s="432"/>
      <c r="L33" s="432"/>
      <c r="M33" s="432"/>
      <c r="N33" s="432"/>
      <c r="O33" s="432"/>
      <c r="P33" s="432"/>
      <c r="Q33" s="432"/>
      <c r="R33" s="432"/>
      <c r="S33" s="432"/>
      <c r="T33" s="202"/>
      <c r="U33" s="467" t="s">
        <v>199</v>
      </c>
      <c r="V33" s="467"/>
      <c r="W33" s="432" t="s">
        <v>200</v>
      </c>
      <c r="X33" s="432"/>
      <c r="Y33" s="432"/>
      <c r="Z33" s="432"/>
      <c r="AA33" s="432"/>
      <c r="AB33" s="432"/>
      <c r="AC33" s="432"/>
      <c r="AD33" s="432"/>
      <c r="AE33" s="432"/>
      <c r="AF33" s="432"/>
      <c r="AG33" s="432"/>
      <c r="AH33" s="432"/>
      <c r="AI33" s="432"/>
      <c r="AJ33" s="432"/>
      <c r="AK33" s="432"/>
      <c r="AL33" s="202"/>
      <c r="AM33" s="467" t="s">
        <v>201</v>
      </c>
      <c r="AN33" s="467"/>
      <c r="AO33" s="432" t="s">
        <v>198</v>
      </c>
      <c r="AP33" s="432"/>
      <c r="AQ33" s="432"/>
      <c r="AR33" s="432"/>
      <c r="AS33" s="432"/>
      <c r="AT33" s="432"/>
      <c r="AU33" s="432"/>
      <c r="AV33" s="432"/>
      <c r="AW33" s="432"/>
      <c r="AX33" s="432"/>
      <c r="AY33" s="432"/>
      <c r="AZ33" s="432"/>
      <c r="BA33" s="432"/>
      <c r="BB33" s="432"/>
      <c r="BC33" s="432"/>
      <c r="BD33" s="203"/>
      <c r="BE33" s="432" t="s">
        <v>202</v>
      </c>
      <c r="BF33" s="432"/>
      <c r="BG33" s="432" t="s">
        <v>203</v>
      </c>
      <c r="BH33" s="432"/>
      <c r="BI33" s="432"/>
      <c r="BJ33" s="432"/>
      <c r="BK33" s="432"/>
      <c r="BL33" s="432"/>
      <c r="BM33" s="432"/>
      <c r="BN33" s="432"/>
      <c r="BO33" s="432"/>
      <c r="BP33" s="432"/>
      <c r="BQ33" s="432"/>
      <c r="BR33" s="432"/>
      <c r="BS33" s="432"/>
      <c r="BT33" s="432"/>
      <c r="BU33" s="432"/>
      <c r="BV33" s="203"/>
      <c r="BW33" s="467" t="s">
        <v>202</v>
      </c>
      <c r="BX33" s="467"/>
      <c r="BY33" s="432" t="s">
        <v>204</v>
      </c>
      <c r="BZ33" s="432"/>
      <c r="CA33" s="432"/>
      <c r="CB33" s="432"/>
      <c r="CC33" s="432"/>
      <c r="CD33" s="432"/>
      <c r="CE33" s="432"/>
      <c r="CF33" s="432"/>
      <c r="CG33" s="432"/>
      <c r="CH33" s="432"/>
      <c r="CI33" s="432"/>
      <c r="CJ33" s="432"/>
      <c r="CK33" s="432"/>
      <c r="CL33" s="432"/>
      <c r="CM33" s="432"/>
      <c r="CN33" s="202"/>
      <c r="CO33" s="467" t="s">
        <v>205</v>
      </c>
      <c r="CP33" s="467"/>
      <c r="CQ33" s="432" t="s">
        <v>206</v>
      </c>
      <c r="CR33" s="432"/>
      <c r="CS33" s="432"/>
      <c r="CT33" s="432"/>
      <c r="CU33" s="432"/>
      <c r="CV33" s="432"/>
      <c r="CW33" s="432"/>
      <c r="CX33" s="432"/>
      <c r="CY33" s="432"/>
      <c r="CZ33" s="432"/>
      <c r="DA33" s="432"/>
      <c r="DB33" s="432"/>
      <c r="DC33" s="432"/>
      <c r="DD33" s="432"/>
      <c r="DE33" s="432"/>
      <c r="DF33" s="202"/>
      <c r="DG33" s="632" t="s">
        <v>207</v>
      </c>
      <c r="DH33" s="632"/>
      <c r="DI33" s="204"/>
    </row>
    <row r="34" spans="1:113" ht="32.25" customHeight="1" x14ac:dyDescent="0.15">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77"/>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77"/>
      <c r="BE34" s="633">
        <f>IF(BG34="","",MAX(C34:D43,U34:V43,AM34:AN43)+1)</f>
        <v>7</v>
      </c>
      <c r="BF34" s="633"/>
      <c r="BG34" s="634" t="str">
        <f>IF('各会計、関係団体の財政状況及び健全化判断比率'!B33="","",'各会計、関係団体の財政状況及び健全化判断比率'!B33)</f>
        <v>下水道事業特別会計</v>
      </c>
      <c r="BH34" s="634"/>
      <c r="BI34" s="634"/>
      <c r="BJ34" s="634"/>
      <c r="BK34" s="634"/>
      <c r="BL34" s="634"/>
      <c r="BM34" s="634"/>
      <c r="BN34" s="634"/>
      <c r="BO34" s="634"/>
      <c r="BP34" s="634"/>
      <c r="BQ34" s="634"/>
      <c r="BR34" s="634"/>
      <c r="BS34" s="634"/>
      <c r="BT34" s="634"/>
      <c r="BU34" s="634"/>
      <c r="BV34" s="177"/>
      <c r="BW34" s="633">
        <f>IF(BY34="","",MAX(C34:D43,U34:V43,AM34:AN43,BE34:BF43)+1)</f>
        <v>10</v>
      </c>
      <c r="BX34" s="633"/>
      <c r="BY34" s="634" t="str">
        <f>IF('各会計、関係団体の財政状況及び健全化判断比率'!B68="","",'各会計、関係団体の財政状況及び健全化判断比率'!B68)</f>
        <v>茨城県市町村総合事務組合　一般会計</v>
      </c>
      <c r="BZ34" s="634"/>
      <c r="CA34" s="634"/>
      <c r="CB34" s="634"/>
      <c r="CC34" s="634"/>
      <c r="CD34" s="634"/>
      <c r="CE34" s="634"/>
      <c r="CF34" s="634"/>
      <c r="CG34" s="634"/>
      <c r="CH34" s="634"/>
      <c r="CI34" s="634"/>
      <c r="CJ34" s="634"/>
      <c r="CK34" s="634"/>
      <c r="CL34" s="634"/>
      <c r="CM34" s="634"/>
      <c r="CN34" s="177"/>
      <c r="CO34" s="633">
        <f>IF(CQ34="","",MAX(C34:D43,U34:V43,AM34:AN43,BE34:BF43,BW34:BX43)+1)</f>
        <v>20</v>
      </c>
      <c r="CP34" s="633"/>
      <c r="CQ34" s="634" t="str">
        <f>IF('各会計、関係団体の財政状況及び健全化判断比率'!BS7="","",'各会計、関係団体の財政状況及び健全化判断比率'!BS7)</f>
        <v>八千代町土地開発公社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15">
      <c r="A35" s="177"/>
      <c r="B35" s="201"/>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7"/>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77"/>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7"/>
      <c r="BE35" s="633">
        <f t="shared" ref="BE35:BE43" si="1">IF(BG35="","",BE34+1)</f>
        <v>8</v>
      </c>
      <c r="BF35" s="633"/>
      <c r="BG35" s="634" t="str">
        <f>IF('各会計、関係団体の財政状況及び健全化判断比率'!B34="","",'各会計、関係団体の財政状況及び健全化判断比率'!B34)</f>
        <v>農業集落排水事業特別会計</v>
      </c>
      <c r="BH35" s="634"/>
      <c r="BI35" s="634"/>
      <c r="BJ35" s="634"/>
      <c r="BK35" s="634"/>
      <c r="BL35" s="634"/>
      <c r="BM35" s="634"/>
      <c r="BN35" s="634"/>
      <c r="BO35" s="634"/>
      <c r="BP35" s="634"/>
      <c r="BQ35" s="634"/>
      <c r="BR35" s="634"/>
      <c r="BS35" s="634"/>
      <c r="BT35" s="634"/>
      <c r="BU35" s="634"/>
      <c r="BV35" s="177"/>
      <c r="BW35" s="633">
        <f t="shared" ref="BW35:BW43" si="2">IF(BY35="","",BW34+1)</f>
        <v>11</v>
      </c>
      <c r="BX35" s="633"/>
      <c r="BY35" s="634" t="str">
        <f>IF('各会計、関係団体の財政状況及び健全化判断比率'!B69="","",'各会計、関係団体の財政状況及び健全化判断比率'!B69)</f>
        <v>茨城県市町村総合事務組合　県民交通災害共済事業特別会計</v>
      </c>
      <c r="BZ35" s="634"/>
      <c r="CA35" s="634"/>
      <c r="CB35" s="634"/>
      <c r="CC35" s="634"/>
      <c r="CD35" s="634"/>
      <c r="CE35" s="634"/>
      <c r="CF35" s="634"/>
      <c r="CG35" s="634"/>
      <c r="CH35" s="634"/>
      <c r="CI35" s="634"/>
      <c r="CJ35" s="634"/>
      <c r="CK35" s="634"/>
      <c r="CL35" s="634"/>
      <c r="CM35" s="634"/>
      <c r="CN35" s="177"/>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15">
      <c r="A36" s="177"/>
      <c r="B36" s="201"/>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7"/>
      <c r="U36" s="633">
        <f t="shared" ref="U36:U43" si="4">IF(W36="","",U35+1)</f>
        <v>4</v>
      </c>
      <c r="V36" s="633"/>
      <c r="W36" s="634" t="str">
        <f>IF('各会計、関係団体の財政状況及び健全化判断比率'!B30="","",'各会計、関係団体の財政状況及び健全化判断比率'!B30)</f>
        <v>介護保険特別会計（保険事業勘定）</v>
      </c>
      <c r="X36" s="634"/>
      <c r="Y36" s="634"/>
      <c r="Z36" s="634"/>
      <c r="AA36" s="634"/>
      <c r="AB36" s="634"/>
      <c r="AC36" s="634"/>
      <c r="AD36" s="634"/>
      <c r="AE36" s="634"/>
      <c r="AF36" s="634"/>
      <c r="AG36" s="634"/>
      <c r="AH36" s="634"/>
      <c r="AI36" s="634"/>
      <c r="AJ36" s="634"/>
      <c r="AK36" s="634"/>
      <c r="AL36" s="177"/>
      <c r="AM36" s="633" t="str">
        <f t="shared" si="0"/>
        <v/>
      </c>
      <c r="AN36" s="633"/>
      <c r="AO36" s="634"/>
      <c r="AP36" s="634"/>
      <c r="AQ36" s="634"/>
      <c r="AR36" s="634"/>
      <c r="AS36" s="634"/>
      <c r="AT36" s="634"/>
      <c r="AU36" s="634"/>
      <c r="AV36" s="634"/>
      <c r="AW36" s="634"/>
      <c r="AX36" s="634"/>
      <c r="AY36" s="634"/>
      <c r="AZ36" s="634"/>
      <c r="BA36" s="634"/>
      <c r="BB36" s="634"/>
      <c r="BC36" s="634"/>
      <c r="BD36" s="177"/>
      <c r="BE36" s="633">
        <f t="shared" si="1"/>
        <v>9</v>
      </c>
      <c r="BF36" s="633"/>
      <c r="BG36" s="634" t="str">
        <f>IF('各会計、関係団体の財政状況及び健全化判断比率'!B35="","",'各会計、関係団体の財政状況及び健全化判断比率'!B35)</f>
        <v>中央土地区画整理事業特別会計</v>
      </c>
      <c r="BH36" s="634"/>
      <c r="BI36" s="634"/>
      <c r="BJ36" s="634"/>
      <c r="BK36" s="634"/>
      <c r="BL36" s="634"/>
      <c r="BM36" s="634"/>
      <c r="BN36" s="634"/>
      <c r="BO36" s="634"/>
      <c r="BP36" s="634"/>
      <c r="BQ36" s="634"/>
      <c r="BR36" s="634"/>
      <c r="BS36" s="634"/>
      <c r="BT36" s="634"/>
      <c r="BU36" s="634"/>
      <c r="BV36" s="177"/>
      <c r="BW36" s="633">
        <f t="shared" si="2"/>
        <v>12</v>
      </c>
      <c r="BX36" s="633"/>
      <c r="BY36" s="634" t="str">
        <f>IF('各会計、関係団体の財政状況及び健全化判断比率'!B70="","",'各会計、関係団体の財政状況及び健全化判断比率'!B70)</f>
        <v>茨城租税債権管理機構</v>
      </c>
      <c r="BZ36" s="634"/>
      <c r="CA36" s="634"/>
      <c r="CB36" s="634"/>
      <c r="CC36" s="634"/>
      <c r="CD36" s="634"/>
      <c r="CE36" s="634"/>
      <c r="CF36" s="634"/>
      <c r="CG36" s="634"/>
      <c r="CH36" s="634"/>
      <c r="CI36" s="634"/>
      <c r="CJ36" s="634"/>
      <c r="CK36" s="634"/>
      <c r="CL36" s="634"/>
      <c r="CM36" s="634"/>
      <c r="CN36" s="177"/>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15">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f t="shared" si="4"/>
        <v>5</v>
      </c>
      <c r="V37" s="633"/>
      <c r="W37" s="634" t="str">
        <f>IF('各会計、関係団体の財政状況及び健全化判断比率'!B31="","",'各会計、関係団体の財政状況及び健全化判断比率'!B31)</f>
        <v>介護保険特別会計（介護サービス事業勘定）</v>
      </c>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t="str">
        <f t="shared" si="1"/>
        <v/>
      </c>
      <c r="BF37" s="633"/>
      <c r="BG37" s="634"/>
      <c r="BH37" s="634"/>
      <c r="BI37" s="634"/>
      <c r="BJ37" s="634"/>
      <c r="BK37" s="634"/>
      <c r="BL37" s="634"/>
      <c r="BM37" s="634"/>
      <c r="BN37" s="634"/>
      <c r="BO37" s="634"/>
      <c r="BP37" s="634"/>
      <c r="BQ37" s="634"/>
      <c r="BR37" s="634"/>
      <c r="BS37" s="634"/>
      <c r="BT37" s="634"/>
      <c r="BU37" s="634"/>
      <c r="BV37" s="177"/>
      <c r="BW37" s="633">
        <f t="shared" si="2"/>
        <v>13</v>
      </c>
      <c r="BX37" s="633"/>
      <c r="BY37" s="634" t="str">
        <f>IF('各会計、関係団体の財政状況及び健全化判断比率'!B71="","",'各会計、関係団体の財政状況及び健全化判断比率'!B71)</f>
        <v>茨城県後期高齢者医療広域連合　一般会計</v>
      </c>
      <c r="BZ37" s="634"/>
      <c r="CA37" s="634"/>
      <c r="CB37" s="634"/>
      <c r="CC37" s="634"/>
      <c r="CD37" s="634"/>
      <c r="CE37" s="634"/>
      <c r="CF37" s="634"/>
      <c r="CG37" s="634"/>
      <c r="CH37" s="634"/>
      <c r="CI37" s="634"/>
      <c r="CJ37" s="634"/>
      <c r="CK37" s="634"/>
      <c r="CL37" s="634"/>
      <c r="CM37" s="634"/>
      <c r="CN37" s="177"/>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15">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t="str">
        <f t="shared" si="1"/>
        <v/>
      </c>
      <c r="BF38" s="633"/>
      <c r="BG38" s="634"/>
      <c r="BH38" s="634"/>
      <c r="BI38" s="634"/>
      <c r="BJ38" s="634"/>
      <c r="BK38" s="634"/>
      <c r="BL38" s="634"/>
      <c r="BM38" s="634"/>
      <c r="BN38" s="634"/>
      <c r="BO38" s="634"/>
      <c r="BP38" s="634"/>
      <c r="BQ38" s="634"/>
      <c r="BR38" s="634"/>
      <c r="BS38" s="634"/>
      <c r="BT38" s="634"/>
      <c r="BU38" s="634"/>
      <c r="BV38" s="177"/>
      <c r="BW38" s="633">
        <f t="shared" si="2"/>
        <v>14</v>
      </c>
      <c r="BX38" s="633"/>
      <c r="BY38" s="634" t="str">
        <f>IF('各会計、関係団体の財政状況及び健全化判断比率'!B72="","",'各会計、関係団体の財政状況及び健全化判断比率'!B72)</f>
        <v>茨城県後期高齢者医療広域連合　後期高齢者医療特別会計</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15">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f t="shared" si="2"/>
        <v>15</v>
      </c>
      <c r="BX39" s="633"/>
      <c r="BY39" s="634" t="str">
        <f>IF('各会計、関係団体の財政状況及び健全化判断比率'!B73="","",'各会計、関係団体の財政状況及び健全化判断比率'!B73)</f>
        <v>茨城西南地方広域市町村圏事務組合　一般会計</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15">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f t="shared" si="2"/>
        <v>16</v>
      </c>
      <c r="BX40" s="633"/>
      <c r="BY40" s="634" t="str">
        <f>IF('各会計、関係団体の財政状況及び健全化判断比率'!B74="","",'各会計、関係団体の財政状況及び健全化判断比率'!B74)</f>
        <v>茨城西南地方広域市町村圏事務組合　利根老人ホーム事業特別会計</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15">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f t="shared" si="2"/>
        <v>17</v>
      </c>
      <c r="BX41" s="633"/>
      <c r="BY41" s="634" t="str">
        <f>IF('各会計、関係団体の財政状況及び健全化判断比率'!B75="","",'各会計、関係団体の財政状況及び健全化判断比率'!B75)</f>
        <v>茨城西南地方広域市町村圏事務組合　特殊湛水防除事業特別会計</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15">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f t="shared" si="2"/>
        <v>18</v>
      </c>
      <c r="BX42" s="633"/>
      <c r="BY42" s="634" t="str">
        <f>IF('各会計、関係団体の財政状況及び健全化判断比率'!B76="","",'各会計、関係団体の財政状況及び健全化判断比率'!B76)</f>
        <v>下妻地方広域事務組合　一般会計</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15">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f t="shared" si="2"/>
        <v>19</v>
      </c>
      <c r="BX43" s="633"/>
      <c r="BY43" s="634" t="str">
        <f>IF('各会計、関係団体の財政状況及び健全化判断比率'!B77="","",'各会計、関係団体の財政状況及び健全化判断比率'!B77)</f>
        <v>下妻地方広域事務組合　フィットネスパーク・きぬ</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Dz7UsRpysCepeGDsU5LInoBirEFYYCDuVRg9liewSiPuQy/RH1Afqm3bWjyJmiIyEj5dnkRCVLPv3oYfrn+Jw==" saltValue="6IePQ2gKn2y9Gzs3vuOb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217</v>
      </c>
      <c r="DI1" s="639"/>
      <c r="DJ1" s="639"/>
      <c r="DK1" s="639"/>
      <c r="DL1" s="639"/>
      <c r="DM1" s="639"/>
      <c r="DN1" s="640"/>
      <c r="DO1" s="210"/>
      <c r="DP1" s="638" t="s">
        <v>218</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15">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2868899</v>
      </c>
      <c r="S5" s="649"/>
      <c r="T5" s="649"/>
      <c r="U5" s="649"/>
      <c r="V5" s="649"/>
      <c r="W5" s="649"/>
      <c r="X5" s="649"/>
      <c r="Y5" s="650"/>
      <c r="Z5" s="651">
        <v>28.3</v>
      </c>
      <c r="AA5" s="651"/>
      <c r="AB5" s="651"/>
      <c r="AC5" s="651"/>
      <c r="AD5" s="652">
        <v>2868899</v>
      </c>
      <c r="AE5" s="652"/>
      <c r="AF5" s="652"/>
      <c r="AG5" s="652"/>
      <c r="AH5" s="652"/>
      <c r="AI5" s="652"/>
      <c r="AJ5" s="652"/>
      <c r="AK5" s="652"/>
      <c r="AL5" s="653">
        <v>52.3</v>
      </c>
      <c r="AM5" s="654"/>
      <c r="AN5" s="654"/>
      <c r="AO5" s="655"/>
      <c r="AP5" s="645" t="s">
        <v>231</v>
      </c>
      <c r="AQ5" s="646"/>
      <c r="AR5" s="646"/>
      <c r="AS5" s="646"/>
      <c r="AT5" s="646"/>
      <c r="AU5" s="646"/>
      <c r="AV5" s="646"/>
      <c r="AW5" s="646"/>
      <c r="AX5" s="646"/>
      <c r="AY5" s="646"/>
      <c r="AZ5" s="646"/>
      <c r="BA5" s="646"/>
      <c r="BB5" s="646"/>
      <c r="BC5" s="646"/>
      <c r="BD5" s="646"/>
      <c r="BE5" s="646"/>
      <c r="BF5" s="647"/>
      <c r="BG5" s="659">
        <v>2863864</v>
      </c>
      <c r="BH5" s="660"/>
      <c r="BI5" s="660"/>
      <c r="BJ5" s="660"/>
      <c r="BK5" s="660"/>
      <c r="BL5" s="660"/>
      <c r="BM5" s="660"/>
      <c r="BN5" s="661"/>
      <c r="BO5" s="662">
        <v>99.8</v>
      </c>
      <c r="BP5" s="662"/>
      <c r="BQ5" s="662"/>
      <c r="BR5" s="662"/>
      <c r="BS5" s="663">
        <v>32618</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151072</v>
      </c>
      <c r="S6" s="660"/>
      <c r="T6" s="660"/>
      <c r="U6" s="660"/>
      <c r="V6" s="660"/>
      <c r="W6" s="660"/>
      <c r="X6" s="660"/>
      <c r="Y6" s="661"/>
      <c r="Z6" s="662">
        <v>1.5</v>
      </c>
      <c r="AA6" s="662"/>
      <c r="AB6" s="662"/>
      <c r="AC6" s="662"/>
      <c r="AD6" s="663">
        <v>151072</v>
      </c>
      <c r="AE6" s="663"/>
      <c r="AF6" s="663"/>
      <c r="AG6" s="663"/>
      <c r="AH6" s="663"/>
      <c r="AI6" s="663"/>
      <c r="AJ6" s="663"/>
      <c r="AK6" s="663"/>
      <c r="AL6" s="664">
        <v>2.8</v>
      </c>
      <c r="AM6" s="665"/>
      <c r="AN6" s="665"/>
      <c r="AO6" s="666"/>
      <c r="AP6" s="656" t="s">
        <v>236</v>
      </c>
      <c r="AQ6" s="657"/>
      <c r="AR6" s="657"/>
      <c r="AS6" s="657"/>
      <c r="AT6" s="657"/>
      <c r="AU6" s="657"/>
      <c r="AV6" s="657"/>
      <c r="AW6" s="657"/>
      <c r="AX6" s="657"/>
      <c r="AY6" s="657"/>
      <c r="AZ6" s="657"/>
      <c r="BA6" s="657"/>
      <c r="BB6" s="657"/>
      <c r="BC6" s="657"/>
      <c r="BD6" s="657"/>
      <c r="BE6" s="657"/>
      <c r="BF6" s="658"/>
      <c r="BG6" s="659">
        <v>2863864</v>
      </c>
      <c r="BH6" s="660"/>
      <c r="BI6" s="660"/>
      <c r="BJ6" s="660"/>
      <c r="BK6" s="660"/>
      <c r="BL6" s="660"/>
      <c r="BM6" s="660"/>
      <c r="BN6" s="661"/>
      <c r="BO6" s="662">
        <v>99.8</v>
      </c>
      <c r="BP6" s="662"/>
      <c r="BQ6" s="662"/>
      <c r="BR6" s="662"/>
      <c r="BS6" s="663">
        <v>32618</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117907</v>
      </c>
      <c r="CS6" s="660"/>
      <c r="CT6" s="660"/>
      <c r="CU6" s="660"/>
      <c r="CV6" s="660"/>
      <c r="CW6" s="660"/>
      <c r="CX6" s="660"/>
      <c r="CY6" s="661"/>
      <c r="CZ6" s="653">
        <v>1.3</v>
      </c>
      <c r="DA6" s="654"/>
      <c r="DB6" s="654"/>
      <c r="DC6" s="670"/>
      <c r="DD6" s="668" t="s">
        <v>130</v>
      </c>
      <c r="DE6" s="660"/>
      <c r="DF6" s="660"/>
      <c r="DG6" s="660"/>
      <c r="DH6" s="660"/>
      <c r="DI6" s="660"/>
      <c r="DJ6" s="660"/>
      <c r="DK6" s="660"/>
      <c r="DL6" s="660"/>
      <c r="DM6" s="660"/>
      <c r="DN6" s="660"/>
      <c r="DO6" s="660"/>
      <c r="DP6" s="661"/>
      <c r="DQ6" s="668">
        <v>117907</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905</v>
      </c>
      <c r="S7" s="660"/>
      <c r="T7" s="660"/>
      <c r="U7" s="660"/>
      <c r="V7" s="660"/>
      <c r="W7" s="660"/>
      <c r="X7" s="660"/>
      <c r="Y7" s="661"/>
      <c r="Z7" s="662">
        <v>0</v>
      </c>
      <c r="AA7" s="662"/>
      <c r="AB7" s="662"/>
      <c r="AC7" s="662"/>
      <c r="AD7" s="663">
        <v>905</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1166565</v>
      </c>
      <c r="BH7" s="660"/>
      <c r="BI7" s="660"/>
      <c r="BJ7" s="660"/>
      <c r="BK7" s="660"/>
      <c r="BL7" s="660"/>
      <c r="BM7" s="660"/>
      <c r="BN7" s="661"/>
      <c r="BO7" s="662">
        <v>40.700000000000003</v>
      </c>
      <c r="BP7" s="662"/>
      <c r="BQ7" s="662"/>
      <c r="BR7" s="662"/>
      <c r="BS7" s="663">
        <v>32618</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2784494</v>
      </c>
      <c r="CS7" s="660"/>
      <c r="CT7" s="660"/>
      <c r="CU7" s="660"/>
      <c r="CV7" s="660"/>
      <c r="CW7" s="660"/>
      <c r="CX7" s="660"/>
      <c r="CY7" s="661"/>
      <c r="CZ7" s="662">
        <v>29.6</v>
      </c>
      <c r="DA7" s="662"/>
      <c r="DB7" s="662"/>
      <c r="DC7" s="662"/>
      <c r="DD7" s="668">
        <v>58556</v>
      </c>
      <c r="DE7" s="660"/>
      <c r="DF7" s="660"/>
      <c r="DG7" s="660"/>
      <c r="DH7" s="660"/>
      <c r="DI7" s="660"/>
      <c r="DJ7" s="660"/>
      <c r="DK7" s="660"/>
      <c r="DL7" s="660"/>
      <c r="DM7" s="660"/>
      <c r="DN7" s="660"/>
      <c r="DO7" s="660"/>
      <c r="DP7" s="661"/>
      <c r="DQ7" s="668">
        <v>2636370</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13074</v>
      </c>
      <c r="S8" s="660"/>
      <c r="T8" s="660"/>
      <c r="U8" s="660"/>
      <c r="V8" s="660"/>
      <c r="W8" s="660"/>
      <c r="X8" s="660"/>
      <c r="Y8" s="661"/>
      <c r="Z8" s="662">
        <v>0.1</v>
      </c>
      <c r="AA8" s="662"/>
      <c r="AB8" s="662"/>
      <c r="AC8" s="662"/>
      <c r="AD8" s="663">
        <v>13074</v>
      </c>
      <c r="AE8" s="663"/>
      <c r="AF8" s="663"/>
      <c r="AG8" s="663"/>
      <c r="AH8" s="663"/>
      <c r="AI8" s="663"/>
      <c r="AJ8" s="663"/>
      <c r="AK8" s="663"/>
      <c r="AL8" s="664">
        <v>0.2</v>
      </c>
      <c r="AM8" s="665"/>
      <c r="AN8" s="665"/>
      <c r="AO8" s="666"/>
      <c r="AP8" s="656" t="s">
        <v>242</v>
      </c>
      <c r="AQ8" s="657"/>
      <c r="AR8" s="657"/>
      <c r="AS8" s="657"/>
      <c r="AT8" s="657"/>
      <c r="AU8" s="657"/>
      <c r="AV8" s="657"/>
      <c r="AW8" s="657"/>
      <c r="AX8" s="657"/>
      <c r="AY8" s="657"/>
      <c r="AZ8" s="657"/>
      <c r="BA8" s="657"/>
      <c r="BB8" s="657"/>
      <c r="BC8" s="657"/>
      <c r="BD8" s="657"/>
      <c r="BE8" s="657"/>
      <c r="BF8" s="658"/>
      <c r="BG8" s="659">
        <v>37727</v>
      </c>
      <c r="BH8" s="660"/>
      <c r="BI8" s="660"/>
      <c r="BJ8" s="660"/>
      <c r="BK8" s="660"/>
      <c r="BL8" s="660"/>
      <c r="BM8" s="660"/>
      <c r="BN8" s="661"/>
      <c r="BO8" s="662">
        <v>1.3</v>
      </c>
      <c r="BP8" s="662"/>
      <c r="BQ8" s="662"/>
      <c r="BR8" s="662"/>
      <c r="BS8" s="663" t="s">
        <v>243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2752932</v>
      </c>
      <c r="CS8" s="660"/>
      <c r="CT8" s="660"/>
      <c r="CU8" s="660"/>
      <c r="CV8" s="660"/>
      <c r="CW8" s="660"/>
      <c r="CX8" s="660"/>
      <c r="CY8" s="661"/>
      <c r="CZ8" s="662">
        <v>29.2</v>
      </c>
      <c r="DA8" s="662"/>
      <c r="DB8" s="662"/>
      <c r="DC8" s="662"/>
      <c r="DD8" s="668" t="s">
        <v>243</v>
      </c>
      <c r="DE8" s="660"/>
      <c r="DF8" s="660"/>
      <c r="DG8" s="660"/>
      <c r="DH8" s="660"/>
      <c r="DI8" s="660"/>
      <c r="DJ8" s="660"/>
      <c r="DK8" s="660"/>
      <c r="DL8" s="660"/>
      <c r="DM8" s="660"/>
      <c r="DN8" s="660"/>
      <c r="DO8" s="660"/>
      <c r="DP8" s="661"/>
      <c r="DQ8" s="668">
        <v>1354108</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10299</v>
      </c>
      <c r="S9" s="660"/>
      <c r="T9" s="660"/>
      <c r="U9" s="660"/>
      <c r="V9" s="660"/>
      <c r="W9" s="660"/>
      <c r="X9" s="660"/>
      <c r="Y9" s="661"/>
      <c r="Z9" s="662">
        <v>0.1</v>
      </c>
      <c r="AA9" s="662"/>
      <c r="AB9" s="662"/>
      <c r="AC9" s="662"/>
      <c r="AD9" s="663">
        <v>10299</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966867</v>
      </c>
      <c r="BH9" s="660"/>
      <c r="BI9" s="660"/>
      <c r="BJ9" s="660"/>
      <c r="BK9" s="660"/>
      <c r="BL9" s="660"/>
      <c r="BM9" s="660"/>
      <c r="BN9" s="661"/>
      <c r="BO9" s="662">
        <v>33.700000000000003</v>
      </c>
      <c r="BP9" s="662"/>
      <c r="BQ9" s="662"/>
      <c r="BR9" s="662"/>
      <c r="BS9" s="663" t="s">
        <v>130</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671823</v>
      </c>
      <c r="CS9" s="660"/>
      <c r="CT9" s="660"/>
      <c r="CU9" s="660"/>
      <c r="CV9" s="660"/>
      <c r="CW9" s="660"/>
      <c r="CX9" s="660"/>
      <c r="CY9" s="661"/>
      <c r="CZ9" s="662">
        <v>7.1</v>
      </c>
      <c r="DA9" s="662"/>
      <c r="DB9" s="662"/>
      <c r="DC9" s="662"/>
      <c r="DD9" s="668">
        <v>11487</v>
      </c>
      <c r="DE9" s="660"/>
      <c r="DF9" s="660"/>
      <c r="DG9" s="660"/>
      <c r="DH9" s="660"/>
      <c r="DI9" s="660"/>
      <c r="DJ9" s="660"/>
      <c r="DK9" s="660"/>
      <c r="DL9" s="660"/>
      <c r="DM9" s="660"/>
      <c r="DN9" s="660"/>
      <c r="DO9" s="660"/>
      <c r="DP9" s="661"/>
      <c r="DQ9" s="668">
        <v>523484</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243</v>
      </c>
      <c r="AE10" s="663"/>
      <c r="AF10" s="663"/>
      <c r="AG10" s="663"/>
      <c r="AH10" s="663"/>
      <c r="AI10" s="663"/>
      <c r="AJ10" s="663"/>
      <c r="AK10" s="663"/>
      <c r="AL10" s="664" t="s">
        <v>130</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47664</v>
      </c>
      <c r="BH10" s="660"/>
      <c r="BI10" s="660"/>
      <c r="BJ10" s="660"/>
      <c r="BK10" s="660"/>
      <c r="BL10" s="660"/>
      <c r="BM10" s="660"/>
      <c r="BN10" s="661"/>
      <c r="BO10" s="662">
        <v>1.7</v>
      </c>
      <c r="BP10" s="662"/>
      <c r="BQ10" s="662"/>
      <c r="BR10" s="662"/>
      <c r="BS10" s="663" t="s">
        <v>243</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243</v>
      </c>
      <c r="CS10" s="660"/>
      <c r="CT10" s="660"/>
      <c r="CU10" s="660"/>
      <c r="CV10" s="660"/>
      <c r="CW10" s="660"/>
      <c r="CX10" s="660"/>
      <c r="CY10" s="661"/>
      <c r="CZ10" s="662" t="s">
        <v>243</v>
      </c>
      <c r="DA10" s="662"/>
      <c r="DB10" s="662"/>
      <c r="DC10" s="662"/>
      <c r="DD10" s="668" t="s">
        <v>130</v>
      </c>
      <c r="DE10" s="660"/>
      <c r="DF10" s="660"/>
      <c r="DG10" s="660"/>
      <c r="DH10" s="660"/>
      <c r="DI10" s="660"/>
      <c r="DJ10" s="660"/>
      <c r="DK10" s="660"/>
      <c r="DL10" s="660"/>
      <c r="DM10" s="660"/>
      <c r="DN10" s="660"/>
      <c r="DO10" s="660"/>
      <c r="DP10" s="661"/>
      <c r="DQ10" s="668" t="s">
        <v>243</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501120</v>
      </c>
      <c r="S11" s="660"/>
      <c r="T11" s="660"/>
      <c r="U11" s="660"/>
      <c r="V11" s="660"/>
      <c r="W11" s="660"/>
      <c r="X11" s="660"/>
      <c r="Y11" s="661"/>
      <c r="Z11" s="664">
        <v>4.9000000000000004</v>
      </c>
      <c r="AA11" s="665"/>
      <c r="AB11" s="665"/>
      <c r="AC11" s="671"/>
      <c r="AD11" s="668">
        <v>501120</v>
      </c>
      <c r="AE11" s="660"/>
      <c r="AF11" s="660"/>
      <c r="AG11" s="660"/>
      <c r="AH11" s="660"/>
      <c r="AI11" s="660"/>
      <c r="AJ11" s="660"/>
      <c r="AK11" s="661"/>
      <c r="AL11" s="664">
        <v>9.1</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114307</v>
      </c>
      <c r="BH11" s="660"/>
      <c r="BI11" s="660"/>
      <c r="BJ11" s="660"/>
      <c r="BK11" s="660"/>
      <c r="BL11" s="660"/>
      <c r="BM11" s="660"/>
      <c r="BN11" s="661"/>
      <c r="BO11" s="662">
        <v>4</v>
      </c>
      <c r="BP11" s="662"/>
      <c r="BQ11" s="662"/>
      <c r="BR11" s="662"/>
      <c r="BS11" s="663">
        <v>32618</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614775</v>
      </c>
      <c r="CS11" s="660"/>
      <c r="CT11" s="660"/>
      <c r="CU11" s="660"/>
      <c r="CV11" s="660"/>
      <c r="CW11" s="660"/>
      <c r="CX11" s="660"/>
      <c r="CY11" s="661"/>
      <c r="CZ11" s="662">
        <v>6.5</v>
      </c>
      <c r="DA11" s="662"/>
      <c r="DB11" s="662"/>
      <c r="DC11" s="662"/>
      <c r="DD11" s="668">
        <v>78016</v>
      </c>
      <c r="DE11" s="660"/>
      <c r="DF11" s="660"/>
      <c r="DG11" s="660"/>
      <c r="DH11" s="660"/>
      <c r="DI11" s="660"/>
      <c r="DJ11" s="660"/>
      <c r="DK11" s="660"/>
      <c r="DL11" s="660"/>
      <c r="DM11" s="660"/>
      <c r="DN11" s="660"/>
      <c r="DO11" s="660"/>
      <c r="DP11" s="661"/>
      <c r="DQ11" s="668">
        <v>500928</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2267</v>
      </c>
      <c r="S12" s="660"/>
      <c r="T12" s="660"/>
      <c r="U12" s="660"/>
      <c r="V12" s="660"/>
      <c r="W12" s="660"/>
      <c r="X12" s="660"/>
      <c r="Y12" s="661"/>
      <c r="Z12" s="662">
        <v>0</v>
      </c>
      <c r="AA12" s="662"/>
      <c r="AB12" s="662"/>
      <c r="AC12" s="662"/>
      <c r="AD12" s="663">
        <v>2267</v>
      </c>
      <c r="AE12" s="663"/>
      <c r="AF12" s="663"/>
      <c r="AG12" s="663"/>
      <c r="AH12" s="663"/>
      <c r="AI12" s="663"/>
      <c r="AJ12" s="663"/>
      <c r="AK12" s="663"/>
      <c r="AL12" s="664">
        <v>0</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1413408</v>
      </c>
      <c r="BH12" s="660"/>
      <c r="BI12" s="660"/>
      <c r="BJ12" s="660"/>
      <c r="BK12" s="660"/>
      <c r="BL12" s="660"/>
      <c r="BM12" s="660"/>
      <c r="BN12" s="661"/>
      <c r="BO12" s="662">
        <v>49.3</v>
      </c>
      <c r="BP12" s="662"/>
      <c r="BQ12" s="662"/>
      <c r="BR12" s="662"/>
      <c r="BS12" s="663" t="s">
        <v>176</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47466</v>
      </c>
      <c r="CS12" s="660"/>
      <c r="CT12" s="660"/>
      <c r="CU12" s="660"/>
      <c r="CV12" s="660"/>
      <c r="CW12" s="660"/>
      <c r="CX12" s="660"/>
      <c r="CY12" s="661"/>
      <c r="CZ12" s="662">
        <v>0.5</v>
      </c>
      <c r="DA12" s="662"/>
      <c r="DB12" s="662"/>
      <c r="DC12" s="662"/>
      <c r="DD12" s="668" t="s">
        <v>130</v>
      </c>
      <c r="DE12" s="660"/>
      <c r="DF12" s="660"/>
      <c r="DG12" s="660"/>
      <c r="DH12" s="660"/>
      <c r="DI12" s="660"/>
      <c r="DJ12" s="660"/>
      <c r="DK12" s="660"/>
      <c r="DL12" s="660"/>
      <c r="DM12" s="660"/>
      <c r="DN12" s="660"/>
      <c r="DO12" s="660"/>
      <c r="DP12" s="661"/>
      <c r="DQ12" s="668">
        <v>41819</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176</v>
      </c>
      <c r="AA13" s="662"/>
      <c r="AB13" s="662"/>
      <c r="AC13" s="662"/>
      <c r="AD13" s="663" t="s">
        <v>176</v>
      </c>
      <c r="AE13" s="663"/>
      <c r="AF13" s="663"/>
      <c r="AG13" s="663"/>
      <c r="AH13" s="663"/>
      <c r="AI13" s="663"/>
      <c r="AJ13" s="663"/>
      <c r="AK13" s="663"/>
      <c r="AL13" s="664" t="s">
        <v>176</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1413380</v>
      </c>
      <c r="BH13" s="660"/>
      <c r="BI13" s="660"/>
      <c r="BJ13" s="660"/>
      <c r="BK13" s="660"/>
      <c r="BL13" s="660"/>
      <c r="BM13" s="660"/>
      <c r="BN13" s="661"/>
      <c r="BO13" s="662">
        <v>49.3</v>
      </c>
      <c r="BP13" s="662"/>
      <c r="BQ13" s="662"/>
      <c r="BR13" s="662"/>
      <c r="BS13" s="663" t="s">
        <v>243</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618553</v>
      </c>
      <c r="CS13" s="660"/>
      <c r="CT13" s="660"/>
      <c r="CU13" s="660"/>
      <c r="CV13" s="660"/>
      <c r="CW13" s="660"/>
      <c r="CX13" s="660"/>
      <c r="CY13" s="661"/>
      <c r="CZ13" s="662">
        <v>6.6</v>
      </c>
      <c r="DA13" s="662"/>
      <c r="DB13" s="662"/>
      <c r="DC13" s="662"/>
      <c r="DD13" s="668">
        <v>97041</v>
      </c>
      <c r="DE13" s="660"/>
      <c r="DF13" s="660"/>
      <c r="DG13" s="660"/>
      <c r="DH13" s="660"/>
      <c r="DI13" s="660"/>
      <c r="DJ13" s="660"/>
      <c r="DK13" s="660"/>
      <c r="DL13" s="660"/>
      <c r="DM13" s="660"/>
      <c r="DN13" s="660"/>
      <c r="DO13" s="660"/>
      <c r="DP13" s="661"/>
      <c r="DQ13" s="668">
        <v>585163</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166</v>
      </c>
      <c r="S14" s="660"/>
      <c r="T14" s="660"/>
      <c r="U14" s="660"/>
      <c r="V14" s="660"/>
      <c r="W14" s="660"/>
      <c r="X14" s="660"/>
      <c r="Y14" s="661"/>
      <c r="Z14" s="662">
        <v>0</v>
      </c>
      <c r="AA14" s="662"/>
      <c r="AB14" s="662"/>
      <c r="AC14" s="662"/>
      <c r="AD14" s="663">
        <v>166</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83698</v>
      </c>
      <c r="BH14" s="660"/>
      <c r="BI14" s="660"/>
      <c r="BJ14" s="660"/>
      <c r="BK14" s="660"/>
      <c r="BL14" s="660"/>
      <c r="BM14" s="660"/>
      <c r="BN14" s="661"/>
      <c r="BO14" s="662">
        <v>2.9</v>
      </c>
      <c r="BP14" s="662"/>
      <c r="BQ14" s="662"/>
      <c r="BR14" s="662"/>
      <c r="BS14" s="663" t="s">
        <v>243</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382463</v>
      </c>
      <c r="CS14" s="660"/>
      <c r="CT14" s="660"/>
      <c r="CU14" s="660"/>
      <c r="CV14" s="660"/>
      <c r="CW14" s="660"/>
      <c r="CX14" s="660"/>
      <c r="CY14" s="661"/>
      <c r="CZ14" s="662">
        <v>4.0999999999999996</v>
      </c>
      <c r="DA14" s="662"/>
      <c r="DB14" s="662"/>
      <c r="DC14" s="662"/>
      <c r="DD14" s="668">
        <v>50622</v>
      </c>
      <c r="DE14" s="660"/>
      <c r="DF14" s="660"/>
      <c r="DG14" s="660"/>
      <c r="DH14" s="660"/>
      <c r="DI14" s="660"/>
      <c r="DJ14" s="660"/>
      <c r="DK14" s="660"/>
      <c r="DL14" s="660"/>
      <c r="DM14" s="660"/>
      <c r="DN14" s="660"/>
      <c r="DO14" s="660"/>
      <c r="DP14" s="661"/>
      <c r="DQ14" s="668">
        <v>328060</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176</v>
      </c>
      <c r="S15" s="660"/>
      <c r="T15" s="660"/>
      <c r="U15" s="660"/>
      <c r="V15" s="660"/>
      <c r="W15" s="660"/>
      <c r="X15" s="660"/>
      <c r="Y15" s="661"/>
      <c r="Z15" s="662" t="s">
        <v>176</v>
      </c>
      <c r="AA15" s="662"/>
      <c r="AB15" s="662"/>
      <c r="AC15" s="662"/>
      <c r="AD15" s="663" t="s">
        <v>130</v>
      </c>
      <c r="AE15" s="663"/>
      <c r="AF15" s="663"/>
      <c r="AG15" s="663"/>
      <c r="AH15" s="663"/>
      <c r="AI15" s="663"/>
      <c r="AJ15" s="663"/>
      <c r="AK15" s="663"/>
      <c r="AL15" s="664" t="s">
        <v>243</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200193</v>
      </c>
      <c r="BH15" s="660"/>
      <c r="BI15" s="660"/>
      <c r="BJ15" s="660"/>
      <c r="BK15" s="660"/>
      <c r="BL15" s="660"/>
      <c r="BM15" s="660"/>
      <c r="BN15" s="661"/>
      <c r="BO15" s="662">
        <v>7</v>
      </c>
      <c r="BP15" s="662"/>
      <c r="BQ15" s="662"/>
      <c r="BR15" s="662"/>
      <c r="BS15" s="663" t="s">
        <v>176</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809994</v>
      </c>
      <c r="CS15" s="660"/>
      <c r="CT15" s="660"/>
      <c r="CU15" s="660"/>
      <c r="CV15" s="660"/>
      <c r="CW15" s="660"/>
      <c r="CX15" s="660"/>
      <c r="CY15" s="661"/>
      <c r="CZ15" s="662">
        <v>8.6</v>
      </c>
      <c r="DA15" s="662"/>
      <c r="DB15" s="662"/>
      <c r="DC15" s="662"/>
      <c r="DD15" s="668">
        <v>27914</v>
      </c>
      <c r="DE15" s="660"/>
      <c r="DF15" s="660"/>
      <c r="DG15" s="660"/>
      <c r="DH15" s="660"/>
      <c r="DI15" s="660"/>
      <c r="DJ15" s="660"/>
      <c r="DK15" s="660"/>
      <c r="DL15" s="660"/>
      <c r="DM15" s="660"/>
      <c r="DN15" s="660"/>
      <c r="DO15" s="660"/>
      <c r="DP15" s="661"/>
      <c r="DQ15" s="668">
        <v>654097</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14505</v>
      </c>
      <c r="S16" s="660"/>
      <c r="T16" s="660"/>
      <c r="U16" s="660"/>
      <c r="V16" s="660"/>
      <c r="W16" s="660"/>
      <c r="X16" s="660"/>
      <c r="Y16" s="661"/>
      <c r="Z16" s="662">
        <v>0.1</v>
      </c>
      <c r="AA16" s="662"/>
      <c r="AB16" s="662"/>
      <c r="AC16" s="662"/>
      <c r="AD16" s="663">
        <v>14505</v>
      </c>
      <c r="AE16" s="663"/>
      <c r="AF16" s="663"/>
      <c r="AG16" s="663"/>
      <c r="AH16" s="663"/>
      <c r="AI16" s="663"/>
      <c r="AJ16" s="663"/>
      <c r="AK16" s="663"/>
      <c r="AL16" s="664">
        <v>0.3</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176</v>
      </c>
      <c r="BP16" s="662"/>
      <c r="BQ16" s="662"/>
      <c r="BR16" s="662"/>
      <c r="BS16" s="663" t="s">
        <v>130</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176</v>
      </c>
      <c r="CS16" s="660"/>
      <c r="CT16" s="660"/>
      <c r="CU16" s="660"/>
      <c r="CV16" s="660"/>
      <c r="CW16" s="660"/>
      <c r="CX16" s="660"/>
      <c r="CY16" s="661"/>
      <c r="CZ16" s="662" t="s">
        <v>243</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43819</v>
      </c>
      <c r="S17" s="660"/>
      <c r="T17" s="660"/>
      <c r="U17" s="660"/>
      <c r="V17" s="660"/>
      <c r="W17" s="660"/>
      <c r="X17" s="660"/>
      <c r="Y17" s="661"/>
      <c r="Z17" s="662">
        <v>0.4</v>
      </c>
      <c r="AA17" s="662"/>
      <c r="AB17" s="662"/>
      <c r="AC17" s="662"/>
      <c r="AD17" s="663">
        <v>43819</v>
      </c>
      <c r="AE17" s="663"/>
      <c r="AF17" s="663"/>
      <c r="AG17" s="663"/>
      <c r="AH17" s="663"/>
      <c r="AI17" s="663"/>
      <c r="AJ17" s="663"/>
      <c r="AK17" s="663"/>
      <c r="AL17" s="664">
        <v>0.8</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176</v>
      </c>
      <c r="BH17" s="660"/>
      <c r="BI17" s="660"/>
      <c r="BJ17" s="660"/>
      <c r="BK17" s="660"/>
      <c r="BL17" s="660"/>
      <c r="BM17" s="660"/>
      <c r="BN17" s="661"/>
      <c r="BO17" s="662" t="s">
        <v>176</v>
      </c>
      <c r="BP17" s="662"/>
      <c r="BQ17" s="662"/>
      <c r="BR17" s="662"/>
      <c r="BS17" s="663" t="s">
        <v>130</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622457</v>
      </c>
      <c r="CS17" s="660"/>
      <c r="CT17" s="660"/>
      <c r="CU17" s="660"/>
      <c r="CV17" s="660"/>
      <c r="CW17" s="660"/>
      <c r="CX17" s="660"/>
      <c r="CY17" s="661"/>
      <c r="CZ17" s="662">
        <v>6.6</v>
      </c>
      <c r="DA17" s="662"/>
      <c r="DB17" s="662"/>
      <c r="DC17" s="662"/>
      <c r="DD17" s="668" t="s">
        <v>243</v>
      </c>
      <c r="DE17" s="660"/>
      <c r="DF17" s="660"/>
      <c r="DG17" s="660"/>
      <c r="DH17" s="660"/>
      <c r="DI17" s="660"/>
      <c r="DJ17" s="660"/>
      <c r="DK17" s="660"/>
      <c r="DL17" s="660"/>
      <c r="DM17" s="660"/>
      <c r="DN17" s="660"/>
      <c r="DO17" s="660"/>
      <c r="DP17" s="661"/>
      <c r="DQ17" s="668">
        <v>622457</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23137</v>
      </c>
      <c r="S18" s="660"/>
      <c r="T18" s="660"/>
      <c r="U18" s="660"/>
      <c r="V18" s="660"/>
      <c r="W18" s="660"/>
      <c r="X18" s="660"/>
      <c r="Y18" s="661"/>
      <c r="Z18" s="662">
        <v>0.2</v>
      </c>
      <c r="AA18" s="662"/>
      <c r="AB18" s="662"/>
      <c r="AC18" s="662"/>
      <c r="AD18" s="663">
        <v>23137</v>
      </c>
      <c r="AE18" s="663"/>
      <c r="AF18" s="663"/>
      <c r="AG18" s="663"/>
      <c r="AH18" s="663"/>
      <c r="AI18" s="663"/>
      <c r="AJ18" s="663"/>
      <c r="AK18" s="663"/>
      <c r="AL18" s="664">
        <v>0.4</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176</v>
      </c>
      <c r="BP18" s="662"/>
      <c r="BQ18" s="662"/>
      <c r="BR18" s="662"/>
      <c r="BS18" s="663" t="s">
        <v>130</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176</v>
      </c>
      <c r="CS18" s="660"/>
      <c r="CT18" s="660"/>
      <c r="CU18" s="660"/>
      <c r="CV18" s="660"/>
      <c r="CW18" s="660"/>
      <c r="CX18" s="660"/>
      <c r="CY18" s="661"/>
      <c r="CZ18" s="662" t="s">
        <v>130</v>
      </c>
      <c r="DA18" s="662"/>
      <c r="DB18" s="662"/>
      <c r="DC18" s="662"/>
      <c r="DD18" s="668" t="s">
        <v>243</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18213</v>
      </c>
      <c r="S19" s="660"/>
      <c r="T19" s="660"/>
      <c r="U19" s="660"/>
      <c r="V19" s="660"/>
      <c r="W19" s="660"/>
      <c r="X19" s="660"/>
      <c r="Y19" s="661"/>
      <c r="Z19" s="662">
        <v>0.2</v>
      </c>
      <c r="AA19" s="662"/>
      <c r="AB19" s="662"/>
      <c r="AC19" s="662"/>
      <c r="AD19" s="663">
        <v>18213</v>
      </c>
      <c r="AE19" s="663"/>
      <c r="AF19" s="663"/>
      <c r="AG19" s="663"/>
      <c r="AH19" s="663"/>
      <c r="AI19" s="663"/>
      <c r="AJ19" s="663"/>
      <c r="AK19" s="663"/>
      <c r="AL19" s="664">
        <v>0.3</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5035</v>
      </c>
      <c r="BH19" s="660"/>
      <c r="BI19" s="660"/>
      <c r="BJ19" s="660"/>
      <c r="BK19" s="660"/>
      <c r="BL19" s="660"/>
      <c r="BM19" s="660"/>
      <c r="BN19" s="661"/>
      <c r="BO19" s="662">
        <v>0.2</v>
      </c>
      <c r="BP19" s="662"/>
      <c r="BQ19" s="662"/>
      <c r="BR19" s="662"/>
      <c r="BS19" s="663" t="s">
        <v>243</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4924</v>
      </c>
      <c r="S20" s="660"/>
      <c r="T20" s="660"/>
      <c r="U20" s="660"/>
      <c r="V20" s="660"/>
      <c r="W20" s="660"/>
      <c r="X20" s="660"/>
      <c r="Y20" s="661"/>
      <c r="Z20" s="662">
        <v>0</v>
      </c>
      <c r="AA20" s="662"/>
      <c r="AB20" s="662"/>
      <c r="AC20" s="662"/>
      <c r="AD20" s="663">
        <v>4924</v>
      </c>
      <c r="AE20" s="663"/>
      <c r="AF20" s="663"/>
      <c r="AG20" s="663"/>
      <c r="AH20" s="663"/>
      <c r="AI20" s="663"/>
      <c r="AJ20" s="663"/>
      <c r="AK20" s="663"/>
      <c r="AL20" s="664">
        <v>0.1</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5035</v>
      </c>
      <c r="BH20" s="660"/>
      <c r="BI20" s="660"/>
      <c r="BJ20" s="660"/>
      <c r="BK20" s="660"/>
      <c r="BL20" s="660"/>
      <c r="BM20" s="660"/>
      <c r="BN20" s="661"/>
      <c r="BO20" s="662">
        <v>0.2</v>
      </c>
      <c r="BP20" s="662"/>
      <c r="BQ20" s="662"/>
      <c r="BR20" s="662"/>
      <c r="BS20" s="663" t="s">
        <v>130</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9422864</v>
      </c>
      <c r="CS20" s="660"/>
      <c r="CT20" s="660"/>
      <c r="CU20" s="660"/>
      <c r="CV20" s="660"/>
      <c r="CW20" s="660"/>
      <c r="CX20" s="660"/>
      <c r="CY20" s="661"/>
      <c r="CZ20" s="662">
        <v>100</v>
      </c>
      <c r="DA20" s="662"/>
      <c r="DB20" s="662"/>
      <c r="DC20" s="662"/>
      <c r="DD20" s="668">
        <v>323636</v>
      </c>
      <c r="DE20" s="660"/>
      <c r="DF20" s="660"/>
      <c r="DG20" s="660"/>
      <c r="DH20" s="660"/>
      <c r="DI20" s="660"/>
      <c r="DJ20" s="660"/>
      <c r="DK20" s="660"/>
      <c r="DL20" s="660"/>
      <c r="DM20" s="660"/>
      <c r="DN20" s="660"/>
      <c r="DO20" s="660"/>
      <c r="DP20" s="661"/>
      <c r="DQ20" s="668">
        <v>7364393</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1961139</v>
      </c>
      <c r="S21" s="660"/>
      <c r="T21" s="660"/>
      <c r="U21" s="660"/>
      <c r="V21" s="660"/>
      <c r="W21" s="660"/>
      <c r="X21" s="660"/>
      <c r="Y21" s="661"/>
      <c r="Z21" s="662">
        <v>19.399999999999999</v>
      </c>
      <c r="AA21" s="662"/>
      <c r="AB21" s="662"/>
      <c r="AC21" s="662"/>
      <c r="AD21" s="663">
        <v>1846268</v>
      </c>
      <c r="AE21" s="663"/>
      <c r="AF21" s="663"/>
      <c r="AG21" s="663"/>
      <c r="AH21" s="663"/>
      <c r="AI21" s="663"/>
      <c r="AJ21" s="663"/>
      <c r="AK21" s="663"/>
      <c r="AL21" s="664">
        <v>33.700000000000003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5035</v>
      </c>
      <c r="BH21" s="660"/>
      <c r="BI21" s="660"/>
      <c r="BJ21" s="660"/>
      <c r="BK21" s="660"/>
      <c r="BL21" s="660"/>
      <c r="BM21" s="660"/>
      <c r="BN21" s="661"/>
      <c r="BO21" s="662">
        <v>0.2</v>
      </c>
      <c r="BP21" s="662"/>
      <c r="BQ21" s="662"/>
      <c r="BR21" s="662"/>
      <c r="BS21" s="663" t="s">
        <v>243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1846268</v>
      </c>
      <c r="S22" s="660"/>
      <c r="T22" s="660"/>
      <c r="U22" s="660"/>
      <c r="V22" s="660"/>
      <c r="W22" s="660"/>
      <c r="X22" s="660"/>
      <c r="Y22" s="661"/>
      <c r="Z22" s="662">
        <v>18.2</v>
      </c>
      <c r="AA22" s="662"/>
      <c r="AB22" s="662"/>
      <c r="AC22" s="662"/>
      <c r="AD22" s="663">
        <v>1846268</v>
      </c>
      <c r="AE22" s="663"/>
      <c r="AF22" s="663"/>
      <c r="AG22" s="663"/>
      <c r="AH22" s="663"/>
      <c r="AI22" s="663"/>
      <c r="AJ22" s="663"/>
      <c r="AK22" s="663"/>
      <c r="AL22" s="664">
        <v>33.700000000000003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114859</v>
      </c>
      <c r="S23" s="660"/>
      <c r="T23" s="660"/>
      <c r="U23" s="660"/>
      <c r="V23" s="660"/>
      <c r="W23" s="660"/>
      <c r="X23" s="660"/>
      <c r="Y23" s="661"/>
      <c r="Z23" s="662">
        <v>1.1000000000000001</v>
      </c>
      <c r="AA23" s="662"/>
      <c r="AB23" s="662"/>
      <c r="AC23" s="662"/>
      <c r="AD23" s="663" t="s">
        <v>176</v>
      </c>
      <c r="AE23" s="663"/>
      <c r="AF23" s="663"/>
      <c r="AG23" s="663"/>
      <c r="AH23" s="663"/>
      <c r="AI23" s="663"/>
      <c r="AJ23" s="663"/>
      <c r="AK23" s="663"/>
      <c r="AL23" s="664" t="s">
        <v>176</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243</v>
      </c>
      <c r="BH23" s="660"/>
      <c r="BI23" s="660"/>
      <c r="BJ23" s="660"/>
      <c r="BK23" s="660"/>
      <c r="BL23" s="660"/>
      <c r="BM23" s="660"/>
      <c r="BN23" s="661"/>
      <c r="BO23" s="662" t="s">
        <v>176</v>
      </c>
      <c r="BP23" s="662"/>
      <c r="BQ23" s="662"/>
      <c r="BR23" s="662"/>
      <c r="BS23" s="663" t="s">
        <v>130</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12</v>
      </c>
      <c r="S24" s="660"/>
      <c r="T24" s="660"/>
      <c r="U24" s="660"/>
      <c r="V24" s="660"/>
      <c r="W24" s="660"/>
      <c r="X24" s="660"/>
      <c r="Y24" s="661"/>
      <c r="Z24" s="662">
        <v>0</v>
      </c>
      <c r="AA24" s="662"/>
      <c r="AB24" s="662"/>
      <c r="AC24" s="662"/>
      <c r="AD24" s="663" t="s">
        <v>130</v>
      </c>
      <c r="AE24" s="663"/>
      <c r="AF24" s="663"/>
      <c r="AG24" s="663"/>
      <c r="AH24" s="663"/>
      <c r="AI24" s="663"/>
      <c r="AJ24" s="663"/>
      <c r="AK24" s="663"/>
      <c r="AL24" s="664" t="s">
        <v>176</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176</v>
      </c>
      <c r="BH24" s="660"/>
      <c r="BI24" s="660"/>
      <c r="BJ24" s="660"/>
      <c r="BK24" s="660"/>
      <c r="BL24" s="660"/>
      <c r="BM24" s="660"/>
      <c r="BN24" s="661"/>
      <c r="BO24" s="662" t="s">
        <v>243</v>
      </c>
      <c r="BP24" s="662"/>
      <c r="BQ24" s="662"/>
      <c r="BR24" s="662"/>
      <c r="BS24" s="663" t="s">
        <v>243</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3848684</v>
      </c>
      <c r="CS24" s="649"/>
      <c r="CT24" s="649"/>
      <c r="CU24" s="649"/>
      <c r="CV24" s="649"/>
      <c r="CW24" s="649"/>
      <c r="CX24" s="649"/>
      <c r="CY24" s="650"/>
      <c r="CZ24" s="653">
        <v>40.799999999999997</v>
      </c>
      <c r="DA24" s="654"/>
      <c r="DB24" s="654"/>
      <c r="DC24" s="670"/>
      <c r="DD24" s="694">
        <v>2499469</v>
      </c>
      <c r="DE24" s="649"/>
      <c r="DF24" s="649"/>
      <c r="DG24" s="649"/>
      <c r="DH24" s="649"/>
      <c r="DI24" s="649"/>
      <c r="DJ24" s="649"/>
      <c r="DK24" s="650"/>
      <c r="DL24" s="694">
        <v>2460558</v>
      </c>
      <c r="DM24" s="649"/>
      <c r="DN24" s="649"/>
      <c r="DO24" s="649"/>
      <c r="DP24" s="649"/>
      <c r="DQ24" s="649"/>
      <c r="DR24" s="649"/>
      <c r="DS24" s="649"/>
      <c r="DT24" s="649"/>
      <c r="DU24" s="649"/>
      <c r="DV24" s="650"/>
      <c r="DW24" s="653">
        <v>44</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5590402</v>
      </c>
      <c r="S25" s="660"/>
      <c r="T25" s="660"/>
      <c r="U25" s="660"/>
      <c r="V25" s="660"/>
      <c r="W25" s="660"/>
      <c r="X25" s="660"/>
      <c r="Y25" s="661"/>
      <c r="Z25" s="662">
        <v>55.2</v>
      </c>
      <c r="AA25" s="662"/>
      <c r="AB25" s="662"/>
      <c r="AC25" s="662"/>
      <c r="AD25" s="663">
        <v>5475531</v>
      </c>
      <c r="AE25" s="663"/>
      <c r="AF25" s="663"/>
      <c r="AG25" s="663"/>
      <c r="AH25" s="663"/>
      <c r="AI25" s="663"/>
      <c r="AJ25" s="663"/>
      <c r="AK25" s="663"/>
      <c r="AL25" s="664">
        <v>99.8</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176</v>
      </c>
      <c r="BP25" s="662"/>
      <c r="BQ25" s="662"/>
      <c r="BR25" s="662"/>
      <c r="BS25" s="663" t="s">
        <v>130</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1452795</v>
      </c>
      <c r="CS25" s="691"/>
      <c r="CT25" s="691"/>
      <c r="CU25" s="691"/>
      <c r="CV25" s="691"/>
      <c r="CW25" s="691"/>
      <c r="CX25" s="691"/>
      <c r="CY25" s="692"/>
      <c r="CZ25" s="664">
        <v>15.4</v>
      </c>
      <c r="DA25" s="689"/>
      <c r="DB25" s="689"/>
      <c r="DC25" s="693"/>
      <c r="DD25" s="668">
        <v>1372943</v>
      </c>
      <c r="DE25" s="691"/>
      <c r="DF25" s="691"/>
      <c r="DG25" s="691"/>
      <c r="DH25" s="691"/>
      <c r="DI25" s="691"/>
      <c r="DJ25" s="691"/>
      <c r="DK25" s="692"/>
      <c r="DL25" s="668">
        <v>1344882</v>
      </c>
      <c r="DM25" s="691"/>
      <c r="DN25" s="691"/>
      <c r="DO25" s="691"/>
      <c r="DP25" s="691"/>
      <c r="DQ25" s="691"/>
      <c r="DR25" s="691"/>
      <c r="DS25" s="691"/>
      <c r="DT25" s="691"/>
      <c r="DU25" s="691"/>
      <c r="DV25" s="692"/>
      <c r="DW25" s="664">
        <v>24</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1201</v>
      </c>
      <c r="S26" s="660"/>
      <c r="T26" s="660"/>
      <c r="U26" s="660"/>
      <c r="V26" s="660"/>
      <c r="W26" s="660"/>
      <c r="X26" s="660"/>
      <c r="Y26" s="661"/>
      <c r="Z26" s="662">
        <v>0</v>
      </c>
      <c r="AA26" s="662"/>
      <c r="AB26" s="662"/>
      <c r="AC26" s="662"/>
      <c r="AD26" s="663">
        <v>1201</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243</v>
      </c>
      <c r="BH26" s="660"/>
      <c r="BI26" s="660"/>
      <c r="BJ26" s="660"/>
      <c r="BK26" s="660"/>
      <c r="BL26" s="660"/>
      <c r="BM26" s="660"/>
      <c r="BN26" s="661"/>
      <c r="BO26" s="662" t="s">
        <v>130</v>
      </c>
      <c r="BP26" s="662"/>
      <c r="BQ26" s="662"/>
      <c r="BR26" s="662"/>
      <c r="BS26" s="663" t="s">
        <v>243</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913999</v>
      </c>
      <c r="CS26" s="660"/>
      <c r="CT26" s="660"/>
      <c r="CU26" s="660"/>
      <c r="CV26" s="660"/>
      <c r="CW26" s="660"/>
      <c r="CX26" s="660"/>
      <c r="CY26" s="661"/>
      <c r="CZ26" s="664">
        <v>9.6999999999999993</v>
      </c>
      <c r="DA26" s="689"/>
      <c r="DB26" s="689"/>
      <c r="DC26" s="693"/>
      <c r="DD26" s="668">
        <v>855292</v>
      </c>
      <c r="DE26" s="660"/>
      <c r="DF26" s="660"/>
      <c r="DG26" s="660"/>
      <c r="DH26" s="660"/>
      <c r="DI26" s="660"/>
      <c r="DJ26" s="660"/>
      <c r="DK26" s="661"/>
      <c r="DL26" s="668" t="s">
        <v>130</v>
      </c>
      <c r="DM26" s="660"/>
      <c r="DN26" s="660"/>
      <c r="DO26" s="660"/>
      <c r="DP26" s="660"/>
      <c r="DQ26" s="660"/>
      <c r="DR26" s="660"/>
      <c r="DS26" s="660"/>
      <c r="DT26" s="660"/>
      <c r="DU26" s="660"/>
      <c r="DV26" s="661"/>
      <c r="DW26" s="664" t="s">
        <v>176</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22859</v>
      </c>
      <c r="S27" s="660"/>
      <c r="T27" s="660"/>
      <c r="U27" s="660"/>
      <c r="V27" s="660"/>
      <c r="W27" s="660"/>
      <c r="X27" s="660"/>
      <c r="Y27" s="661"/>
      <c r="Z27" s="662">
        <v>0.2</v>
      </c>
      <c r="AA27" s="662"/>
      <c r="AB27" s="662"/>
      <c r="AC27" s="662"/>
      <c r="AD27" s="663" t="s">
        <v>176</v>
      </c>
      <c r="AE27" s="663"/>
      <c r="AF27" s="663"/>
      <c r="AG27" s="663"/>
      <c r="AH27" s="663"/>
      <c r="AI27" s="663"/>
      <c r="AJ27" s="663"/>
      <c r="AK27" s="663"/>
      <c r="AL27" s="664" t="s">
        <v>176</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2868899</v>
      </c>
      <c r="BH27" s="660"/>
      <c r="BI27" s="660"/>
      <c r="BJ27" s="660"/>
      <c r="BK27" s="660"/>
      <c r="BL27" s="660"/>
      <c r="BM27" s="660"/>
      <c r="BN27" s="661"/>
      <c r="BO27" s="662">
        <v>100</v>
      </c>
      <c r="BP27" s="662"/>
      <c r="BQ27" s="662"/>
      <c r="BR27" s="662"/>
      <c r="BS27" s="663">
        <v>32618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1773432</v>
      </c>
      <c r="CS27" s="691"/>
      <c r="CT27" s="691"/>
      <c r="CU27" s="691"/>
      <c r="CV27" s="691"/>
      <c r="CW27" s="691"/>
      <c r="CX27" s="691"/>
      <c r="CY27" s="692"/>
      <c r="CZ27" s="664">
        <v>18.8</v>
      </c>
      <c r="DA27" s="689"/>
      <c r="DB27" s="689"/>
      <c r="DC27" s="693"/>
      <c r="DD27" s="668">
        <v>504069</v>
      </c>
      <c r="DE27" s="691"/>
      <c r="DF27" s="691"/>
      <c r="DG27" s="691"/>
      <c r="DH27" s="691"/>
      <c r="DI27" s="691"/>
      <c r="DJ27" s="691"/>
      <c r="DK27" s="692"/>
      <c r="DL27" s="668">
        <v>493219</v>
      </c>
      <c r="DM27" s="691"/>
      <c r="DN27" s="691"/>
      <c r="DO27" s="691"/>
      <c r="DP27" s="691"/>
      <c r="DQ27" s="691"/>
      <c r="DR27" s="691"/>
      <c r="DS27" s="691"/>
      <c r="DT27" s="691"/>
      <c r="DU27" s="691"/>
      <c r="DV27" s="692"/>
      <c r="DW27" s="664">
        <v>8.8000000000000007</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19897</v>
      </c>
      <c r="S28" s="660"/>
      <c r="T28" s="660"/>
      <c r="U28" s="660"/>
      <c r="V28" s="660"/>
      <c r="W28" s="660"/>
      <c r="X28" s="660"/>
      <c r="Y28" s="661"/>
      <c r="Z28" s="662">
        <v>0.2</v>
      </c>
      <c r="AA28" s="662"/>
      <c r="AB28" s="662"/>
      <c r="AC28" s="662"/>
      <c r="AD28" s="663">
        <v>3349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622457</v>
      </c>
      <c r="CS28" s="660"/>
      <c r="CT28" s="660"/>
      <c r="CU28" s="660"/>
      <c r="CV28" s="660"/>
      <c r="CW28" s="660"/>
      <c r="CX28" s="660"/>
      <c r="CY28" s="661"/>
      <c r="CZ28" s="664">
        <v>6.6</v>
      </c>
      <c r="DA28" s="689"/>
      <c r="DB28" s="689"/>
      <c r="DC28" s="693"/>
      <c r="DD28" s="668">
        <v>622457</v>
      </c>
      <c r="DE28" s="660"/>
      <c r="DF28" s="660"/>
      <c r="DG28" s="660"/>
      <c r="DH28" s="660"/>
      <c r="DI28" s="660"/>
      <c r="DJ28" s="660"/>
      <c r="DK28" s="661"/>
      <c r="DL28" s="668">
        <v>622457</v>
      </c>
      <c r="DM28" s="660"/>
      <c r="DN28" s="660"/>
      <c r="DO28" s="660"/>
      <c r="DP28" s="660"/>
      <c r="DQ28" s="660"/>
      <c r="DR28" s="660"/>
      <c r="DS28" s="660"/>
      <c r="DT28" s="660"/>
      <c r="DU28" s="660"/>
      <c r="DV28" s="661"/>
      <c r="DW28" s="664">
        <v>11.1</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11620</v>
      </c>
      <c r="S29" s="660"/>
      <c r="T29" s="660"/>
      <c r="U29" s="660"/>
      <c r="V29" s="660"/>
      <c r="W29" s="660"/>
      <c r="X29" s="660"/>
      <c r="Y29" s="661"/>
      <c r="Z29" s="662">
        <v>0.1</v>
      </c>
      <c r="AA29" s="662"/>
      <c r="AB29" s="662"/>
      <c r="AC29" s="662"/>
      <c r="AD29" s="663" t="s">
        <v>176</v>
      </c>
      <c r="AE29" s="663"/>
      <c r="AF29" s="663"/>
      <c r="AG29" s="663"/>
      <c r="AH29" s="663"/>
      <c r="AI29" s="663"/>
      <c r="AJ29" s="663"/>
      <c r="AK29" s="663"/>
      <c r="AL29" s="664" t="s">
        <v>176</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622457</v>
      </c>
      <c r="CS29" s="691"/>
      <c r="CT29" s="691"/>
      <c r="CU29" s="691"/>
      <c r="CV29" s="691"/>
      <c r="CW29" s="691"/>
      <c r="CX29" s="691"/>
      <c r="CY29" s="692"/>
      <c r="CZ29" s="664">
        <v>6.6</v>
      </c>
      <c r="DA29" s="689"/>
      <c r="DB29" s="689"/>
      <c r="DC29" s="693"/>
      <c r="DD29" s="668">
        <v>622457</v>
      </c>
      <c r="DE29" s="691"/>
      <c r="DF29" s="691"/>
      <c r="DG29" s="691"/>
      <c r="DH29" s="691"/>
      <c r="DI29" s="691"/>
      <c r="DJ29" s="691"/>
      <c r="DK29" s="692"/>
      <c r="DL29" s="668">
        <v>622457</v>
      </c>
      <c r="DM29" s="691"/>
      <c r="DN29" s="691"/>
      <c r="DO29" s="691"/>
      <c r="DP29" s="691"/>
      <c r="DQ29" s="691"/>
      <c r="DR29" s="691"/>
      <c r="DS29" s="691"/>
      <c r="DT29" s="691"/>
      <c r="DU29" s="691"/>
      <c r="DV29" s="692"/>
      <c r="DW29" s="664">
        <v>11.1</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1526534</v>
      </c>
      <c r="S30" s="660"/>
      <c r="T30" s="660"/>
      <c r="U30" s="660"/>
      <c r="V30" s="660"/>
      <c r="W30" s="660"/>
      <c r="X30" s="660"/>
      <c r="Y30" s="661"/>
      <c r="Z30" s="662">
        <v>15.1</v>
      </c>
      <c r="AA30" s="662"/>
      <c r="AB30" s="662"/>
      <c r="AC30" s="662"/>
      <c r="AD30" s="663" t="s">
        <v>130</v>
      </c>
      <c r="AE30" s="663"/>
      <c r="AF30" s="663"/>
      <c r="AG30" s="663"/>
      <c r="AH30" s="663"/>
      <c r="AI30" s="663"/>
      <c r="AJ30" s="663"/>
      <c r="AK30" s="663"/>
      <c r="AL30" s="664" t="s">
        <v>243</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591447</v>
      </c>
      <c r="CS30" s="660"/>
      <c r="CT30" s="660"/>
      <c r="CU30" s="660"/>
      <c r="CV30" s="660"/>
      <c r="CW30" s="660"/>
      <c r="CX30" s="660"/>
      <c r="CY30" s="661"/>
      <c r="CZ30" s="664">
        <v>6.3</v>
      </c>
      <c r="DA30" s="689"/>
      <c r="DB30" s="689"/>
      <c r="DC30" s="693"/>
      <c r="DD30" s="668">
        <v>591447</v>
      </c>
      <c r="DE30" s="660"/>
      <c r="DF30" s="660"/>
      <c r="DG30" s="660"/>
      <c r="DH30" s="660"/>
      <c r="DI30" s="660"/>
      <c r="DJ30" s="660"/>
      <c r="DK30" s="661"/>
      <c r="DL30" s="668">
        <v>591447</v>
      </c>
      <c r="DM30" s="660"/>
      <c r="DN30" s="660"/>
      <c r="DO30" s="660"/>
      <c r="DP30" s="660"/>
      <c r="DQ30" s="660"/>
      <c r="DR30" s="660"/>
      <c r="DS30" s="660"/>
      <c r="DT30" s="660"/>
      <c r="DU30" s="660"/>
      <c r="DV30" s="661"/>
      <c r="DW30" s="664">
        <v>10.6</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176</v>
      </c>
      <c r="AA31" s="662"/>
      <c r="AB31" s="662"/>
      <c r="AC31" s="662"/>
      <c r="AD31" s="663" t="s">
        <v>243</v>
      </c>
      <c r="AE31" s="663"/>
      <c r="AF31" s="663"/>
      <c r="AG31" s="663"/>
      <c r="AH31" s="663"/>
      <c r="AI31" s="663"/>
      <c r="AJ31" s="663"/>
      <c r="AK31" s="663"/>
      <c r="AL31" s="664" t="s">
        <v>130</v>
      </c>
      <c r="AM31" s="665"/>
      <c r="AN31" s="665"/>
      <c r="AO31" s="666"/>
      <c r="AP31" s="705" t="s">
        <v>315</v>
      </c>
      <c r="AQ31" s="706"/>
      <c r="AR31" s="706"/>
      <c r="AS31" s="706"/>
      <c r="AT31" s="711" t="s">
        <v>316</v>
      </c>
      <c r="AU31" s="214"/>
      <c r="AV31" s="214"/>
      <c r="AW31" s="214"/>
      <c r="AX31" s="645" t="s">
        <v>188</v>
      </c>
      <c r="AY31" s="646"/>
      <c r="AZ31" s="646"/>
      <c r="BA31" s="646"/>
      <c r="BB31" s="646"/>
      <c r="BC31" s="646"/>
      <c r="BD31" s="646"/>
      <c r="BE31" s="646"/>
      <c r="BF31" s="647"/>
      <c r="BG31" s="715">
        <v>98.8</v>
      </c>
      <c r="BH31" s="703"/>
      <c r="BI31" s="703"/>
      <c r="BJ31" s="703"/>
      <c r="BK31" s="703"/>
      <c r="BL31" s="703"/>
      <c r="BM31" s="654">
        <v>96.8</v>
      </c>
      <c r="BN31" s="703"/>
      <c r="BO31" s="703"/>
      <c r="BP31" s="703"/>
      <c r="BQ31" s="704"/>
      <c r="BR31" s="715">
        <v>98.9</v>
      </c>
      <c r="BS31" s="703"/>
      <c r="BT31" s="703"/>
      <c r="BU31" s="703"/>
      <c r="BV31" s="703"/>
      <c r="BW31" s="703"/>
      <c r="BX31" s="654">
        <v>96.6</v>
      </c>
      <c r="BY31" s="703"/>
      <c r="BZ31" s="703"/>
      <c r="CA31" s="703"/>
      <c r="CB31" s="704"/>
      <c r="CD31" s="697"/>
      <c r="CE31" s="698"/>
      <c r="CF31" s="656" t="s">
        <v>317</v>
      </c>
      <c r="CG31" s="657"/>
      <c r="CH31" s="657"/>
      <c r="CI31" s="657"/>
      <c r="CJ31" s="657"/>
      <c r="CK31" s="657"/>
      <c r="CL31" s="657"/>
      <c r="CM31" s="657"/>
      <c r="CN31" s="657"/>
      <c r="CO31" s="657"/>
      <c r="CP31" s="657"/>
      <c r="CQ31" s="658"/>
      <c r="CR31" s="659">
        <v>31010</v>
      </c>
      <c r="CS31" s="691"/>
      <c r="CT31" s="691"/>
      <c r="CU31" s="691"/>
      <c r="CV31" s="691"/>
      <c r="CW31" s="691"/>
      <c r="CX31" s="691"/>
      <c r="CY31" s="692"/>
      <c r="CZ31" s="664">
        <v>0.3</v>
      </c>
      <c r="DA31" s="689"/>
      <c r="DB31" s="689"/>
      <c r="DC31" s="693"/>
      <c r="DD31" s="668">
        <v>31010</v>
      </c>
      <c r="DE31" s="691"/>
      <c r="DF31" s="691"/>
      <c r="DG31" s="691"/>
      <c r="DH31" s="691"/>
      <c r="DI31" s="691"/>
      <c r="DJ31" s="691"/>
      <c r="DK31" s="692"/>
      <c r="DL31" s="668">
        <v>31010</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677613</v>
      </c>
      <c r="S32" s="660"/>
      <c r="T32" s="660"/>
      <c r="U32" s="660"/>
      <c r="V32" s="660"/>
      <c r="W32" s="660"/>
      <c r="X32" s="660"/>
      <c r="Y32" s="661"/>
      <c r="Z32" s="662">
        <v>6.7</v>
      </c>
      <c r="AA32" s="662"/>
      <c r="AB32" s="662"/>
      <c r="AC32" s="662"/>
      <c r="AD32" s="663" t="s">
        <v>243</v>
      </c>
      <c r="AE32" s="663"/>
      <c r="AF32" s="663"/>
      <c r="AG32" s="663"/>
      <c r="AH32" s="663"/>
      <c r="AI32" s="663"/>
      <c r="AJ32" s="663"/>
      <c r="AK32" s="663"/>
      <c r="AL32" s="664" t="s">
        <v>176</v>
      </c>
      <c r="AM32" s="665"/>
      <c r="AN32" s="665"/>
      <c r="AO32" s="666"/>
      <c r="AP32" s="707"/>
      <c r="AQ32" s="708"/>
      <c r="AR32" s="708"/>
      <c r="AS32" s="708"/>
      <c r="AT32" s="712"/>
      <c r="AU32" s="210" t="s">
        <v>319</v>
      </c>
      <c r="AX32" s="656" t="s">
        <v>320</v>
      </c>
      <c r="AY32" s="657"/>
      <c r="AZ32" s="657"/>
      <c r="BA32" s="657"/>
      <c r="BB32" s="657"/>
      <c r="BC32" s="657"/>
      <c r="BD32" s="657"/>
      <c r="BE32" s="657"/>
      <c r="BF32" s="658"/>
      <c r="BG32" s="716">
        <v>98.3</v>
      </c>
      <c r="BH32" s="691"/>
      <c r="BI32" s="691"/>
      <c r="BJ32" s="691"/>
      <c r="BK32" s="691"/>
      <c r="BL32" s="691"/>
      <c r="BM32" s="665">
        <v>96.2</v>
      </c>
      <c r="BN32" s="691"/>
      <c r="BO32" s="691"/>
      <c r="BP32" s="691"/>
      <c r="BQ32" s="714"/>
      <c r="BR32" s="716">
        <v>98.5</v>
      </c>
      <c r="BS32" s="691"/>
      <c r="BT32" s="691"/>
      <c r="BU32" s="691"/>
      <c r="BV32" s="691"/>
      <c r="BW32" s="691"/>
      <c r="BX32" s="665">
        <v>96.3</v>
      </c>
      <c r="BY32" s="691"/>
      <c r="BZ32" s="691"/>
      <c r="CA32" s="691"/>
      <c r="CB32" s="714"/>
      <c r="CD32" s="699"/>
      <c r="CE32" s="700"/>
      <c r="CF32" s="656" t="s">
        <v>321</v>
      </c>
      <c r="CG32" s="657"/>
      <c r="CH32" s="657"/>
      <c r="CI32" s="657"/>
      <c r="CJ32" s="657"/>
      <c r="CK32" s="657"/>
      <c r="CL32" s="657"/>
      <c r="CM32" s="657"/>
      <c r="CN32" s="657"/>
      <c r="CO32" s="657"/>
      <c r="CP32" s="657"/>
      <c r="CQ32" s="658"/>
      <c r="CR32" s="659" t="s">
        <v>130</v>
      </c>
      <c r="CS32" s="660"/>
      <c r="CT32" s="660"/>
      <c r="CU32" s="660"/>
      <c r="CV32" s="660"/>
      <c r="CW32" s="660"/>
      <c r="CX32" s="660"/>
      <c r="CY32" s="661"/>
      <c r="CZ32" s="664" t="s">
        <v>176</v>
      </c>
      <c r="DA32" s="689"/>
      <c r="DB32" s="689"/>
      <c r="DC32" s="693"/>
      <c r="DD32" s="668" t="s">
        <v>176</v>
      </c>
      <c r="DE32" s="660"/>
      <c r="DF32" s="660"/>
      <c r="DG32" s="660"/>
      <c r="DH32" s="660"/>
      <c r="DI32" s="660"/>
      <c r="DJ32" s="660"/>
      <c r="DK32" s="661"/>
      <c r="DL32" s="668" t="s">
        <v>176</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65820</v>
      </c>
      <c r="S33" s="660"/>
      <c r="T33" s="660"/>
      <c r="U33" s="660"/>
      <c r="V33" s="660"/>
      <c r="W33" s="660"/>
      <c r="X33" s="660"/>
      <c r="Y33" s="661"/>
      <c r="Z33" s="662">
        <v>0.6</v>
      </c>
      <c r="AA33" s="662"/>
      <c r="AB33" s="662"/>
      <c r="AC33" s="662"/>
      <c r="AD33" s="663">
        <v>6523</v>
      </c>
      <c r="AE33" s="663"/>
      <c r="AF33" s="663"/>
      <c r="AG33" s="663"/>
      <c r="AH33" s="663"/>
      <c r="AI33" s="663"/>
      <c r="AJ33" s="663"/>
      <c r="AK33" s="663"/>
      <c r="AL33" s="664">
        <v>0.1</v>
      </c>
      <c r="AM33" s="665"/>
      <c r="AN33" s="665"/>
      <c r="AO33" s="666"/>
      <c r="AP33" s="709"/>
      <c r="AQ33" s="710"/>
      <c r="AR33" s="710"/>
      <c r="AS33" s="710"/>
      <c r="AT33" s="713"/>
      <c r="AU33" s="215"/>
      <c r="AV33" s="215"/>
      <c r="AW33" s="215"/>
      <c r="AX33" s="680" t="s">
        <v>323</v>
      </c>
      <c r="AY33" s="681"/>
      <c r="AZ33" s="681"/>
      <c r="BA33" s="681"/>
      <c r="BB33" s="681"/>
      <c r="BC33" s="681"/>
      <c r="BD33" s="681"/>
      <c r="BE33" s="681"/>
      <c r="BF33" s="682"/>
      <c r="BG33" s="717">
        <v>99.1</v>
      </c>
      <c r="BH33" s="718"/>
      <c r="BI33" s="718"/>
      <c r="BJ33" s="718"/>
      <c r="BK33" s="718"/>
      <c r="BL33" s="718"/>
      <c r="BM33" s="719">
        <v>97.2</v>
      </c>
      <c r="BN33" s="718"/>
      <c r="BO33" s="718"/>
      <c r="BP33" s="718"/>
      <c r="BQ33" s="720"/>
      <c r="BR33" s="717">
        <v>99.2</v>
      </c>
      <c r="BS33" s="718"/>
      <c r="BT33" s="718"/>
      <c r="BU33" s="718"/>
      <c r="BV33" s="718"/>
      <c r="BW33" s="718"/>
      <c r="BX33" s="719">
        <v>96.8</v>
      </c>
      <c r="BY33" s="718"/>
      <c r="BZ33" s="718"/>
      <c r="CA33" s="718"/>
      <c r="CB33" s="720"/>
      <c r="CD33" s="656" t="s">
        <v>324</v>
      </c>
      <c r="CE33" s="657"/>
      <c r="CF33" s="657"/>
      <c r="CG33" s="657"/>
      <c r="CH33" s="657"/>
      <c r="CI33" s="657"/>
      <c r="CJ33" s="657"/>
      <c r="CK33" s="657"/>
      <c r="CL33" s="657"/>
      <c r="CM33" s="657"/>
      <c r="CN33" s="657"/>
      <c r="CO33" s="657"/>
      <c r="CP33" s="657"/>
      <c r="CQ33" s="658"/>
      <c r="CR33" s="659">
        <v>5250544</v>
      </c>
      <c r="CS33" s="691"/>
      <c r="CT33" s="691"/>
      <c r="CU33" s="691"/>
      <c r="CV33" s="691"/>
      <c r="CW33" s="691"/>
      <c r="CX33" s="691"/>
      <c r="CY33" s="692"/>
      <c r="CZ33" s="664">
        <v>55.7</v>
      </c>
      <c r="DA33" s="689"/>
      <c r="DB33" s="689"/>
      <c r="DC33" s="693"/>
      <c r="DD33" s="668">
        <v>4727901</v>
      </c>
      <c r="DE33" s="691"/>
      <c r="DF33" s="691"/>
      <c r="DG33" s="691"/>
      <c r="DH33" s="691"/>
      <c r="DI33" s="691"/>
      <c r="DJ33" s="691"/>
      <c r="DK33" s="692"/>
      <c r="DL33" s="668">
        <v>2505706</v>
      </c>
      <c r="DM33" s="691"/>
      <c r="DN33" s="691"/>
      <c r="DO33" s="691"/>
      <c r="DP33" s="691"/>
      <c r="DQ33" s="691"/>
      <c r="DR33" s="691"/>
      <c r="DS33" s="691"/>
      <c r="DT33" s="691"/>
      <c r="DU33" s="691"/>
      <c r="DV33" s="692"/>
      <c r="DW33" s="664">
        <v>44.8</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945767</v>
      </c>
      <c r="S34" s="660"/>
      <c r="T34" s="660"/>
      <c r="U34" s="660"/>
      <c r="V34" s="660"/>
      <c r="W34" s="660"/>
      <c r="X34" s="660"/>
      <c r="Y34" s="661"/>
      <c r="Z34" s="662">
        <v>9.3000000000000007</v>
      </c>
      <c r="AA34" s="662"/>
      <c r="AB34" s="662"/>
      <c r="AC34" s="662"/>
      <c r="AD34" s="663" t="s">
        <v>176</v>
      </c>
      <c r="AE34" s="663"/>
      <c r="AF34" s="663"/>
      <c r="AG34" s="663"/>
      <c r="AH34" s="663"/>
      <c r="AI34" s="663"/>
      <c r="AJ34" s="663"/>
      <c r="AK34" s="663"/>
      <c r="AL34" s="664" t="s">
        <v>130</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326</v>
      </c>
      <c r="CE34" s="657"/>
      <c r="CF34" s="657"/>
      <c r="CG34" s="657"/>
      <c r="CH34" s="657"/>
      <c r="CI34" s="657"/>
      <c r="CJ34" s="657"/>
      <c r="CK34" s="657"/>
      <c r="CL34" s="657"/>
      <c r="CM34" s="657"/>
      <c r="CN34" s="657"/>
      <c r="CO34" s="657"/>
      <c r="CP34" s="657"/>
      <c r="CQ34" s="658"/>
      <c r="CR34" s="659">
        <v>1585505</v>
      </c>
      <c r="CS34" s="660"/>
      <c r="CT34" s="660"/>
      <c r="CU34" s="660"/>
      <c r="CV34" s="660"/>
      <c r="CW34" s="660"/>
      <c r="CX34" s="660"/>
      <c r="CY34" s="661"/>
      <c r="CZ34" s="664">
        <v>16.8</v>
      </c>
      <c r="DA34" s="689"/>
      <c r="DB34" s="689"/>
      <c r="DC34" s="693"/>
      <c r="DD34" s="668">
        <v>1356148</v>
      </c>
      <c r="DE34" s="660"/>
      <c r="DF34" s="660"/>
      <c r="DG34" s="660"/>
      <c r="DH34" s="660"/>
      <c r="DI34" s="660"/>
      <c r="DJ34" s="660"/>
      <c r="DK34" s="661"/>
      <c r="DL34" s="668">
        <v>718915</v>
      </c>
      <c r="DM34" s="660"/>
      <c r="DN34" s="660"/>
      <c r="DO34" s="660"/>
      <c r="DP34" s="660"/>
      <c r="DQ34" s="660"/>
      <c r="DR34" s="660"/>
      <c r="DS34" s="660"/>
      <c r="DT34" s="660"/>
      <c r="DU34" s="660"/>
      <c r="DV34" s="661"/>
      <c r="DW34" s="664">
        <v>12.8</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171300</v>
      </c>
      <c r="S35" s="660"/>
      <c r="T35" s="660"/>
      <c r="U35" s="660"/>
      <c r="V35" s="660"/>
      <c r="W35" s="660"/>
      <c r="X35" s="660"/>
      <c r="Y35" s="661"/>
      <c r="Z35" s="662">
        <v>1.7</v>
      </c>
      <c r="AA35" s="662"/>
      <c r="AB35" s="662"/>
      <c r="AC35" s="662"/>
      <c r="AD35" s="663" t="s">
        <v>130</v>
      </c>
      <c r="AE35" s="663"/>
      <c r="AF35" s="663"/>
      <c r="AG35" s="663"/>
      <c r="AH35" s="663"/>
      <c r="AI35" s="663"/>
      <c r="AJ35" s="663"/>
      <c r="AK35" s="663"/>
      <c r="AL35" s="664" t="s">
        <v>243</v>
      </c>
      <c r="AM35" s="665"/>
      <c r="AN35" s="665"/>
      <c r="AO35" s="666"/>
      <c r="AP35" s="218"/>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167081</v>
      </c>
      <c r="CS35" s="691"/>
      <c r="CT35" s="691"/>
      <c r="CU35" s="691"/>
      <c r="CV35" s="691"/>
      <c r="CW35" s="691"/>
      <c r="CX35" s="691"/>
      <c r="CY35" s="692"/>
      <c r="CZ35" s="664">
        <v>1.8</v>
      </c>
      <c r="DA35" s="689"/>
      <c r="DB35" s="689"/>
      <c r="DC35" s="693"/>
      <c r="DD35" s="668">
        <v>167081</v>
      </c>
      <c r="DE35" s="691"/>
      <c r="DF35" s="691"/>
      <c r="DG35" s="691"/>
      <c r="DH35" s="691"/>
      <c r="DI35" s="691"/>
      <c r="DJ35" s="691"/>
      <c r="DK35" s="692"/>
      <c r="DL35" s="668">
        <v>167081</v>
      </c>
      <c r="DM35" s="691"/>
      <c r="DN35" s="691"/>
      <c r="DO35" s="691"/>
      <c r="DP35" s="691"/>
      <c r="DQ35" s="691"/>
      <c r="DR35" s="691"/>
      <c r="DS35" s="691"/>
      <c r="DT35" s="691"/>
      <c r="DU35" s="691"/>
      <c r="DV35" s="692"/>
      <c r="DW35" s="664">
        <v>3</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752747</v>
      </c>
      <c r="S36" s="660"/>
      <c r="T36" s="660"/>
      <c r="U36" s="660"/>
      <c r="V36" s="660"/>
      <c r="W36" s="660"/>
      <c r="X36" s="660"/>
      <c r="Y36" s="661"/>
      <c r="Z36" s="662">
        <v>7.4</v>
      </c>
      <c r="AA36" s="662"/>
      <c r="AB36" s="662"/>
      <c r="AC36" s="662"/>
      <c r="AD36" s="663" t="s">
        <v>130</v>
      </c>
      <c r="AE36" s="663"/>
      <c r="AF36" s="663"/>
      <c r="AG36" s="663"/>
      <c r="AH36" s="663"/>
      <c r="AI36" s="663"/>
      <c r="AJ36" s="663"/>
      <c r="AK36" s="663"/>
      <c r="AL36" s="664" t="s">
        <v>176</v>
      </c>
      <c r="AM36" s="665"/>
      <c r="AN36" s="665"/>
      <c r="AO36" s="666"/>
      <c r="AP36" s="218"/>
      <c r="AQ36" s="725" t="s">
        <v>332</v>
      </c>
      <c r="AR36" s="726"/>
      <c r="AS36" s="726"/>
      <c r="AT36" s="726"/>
      <c r="AU36" s="726"/>
      <c r="AV36" s="726"/>
      <c r="AW36" s="726"/>
      <c r="AX36" s="726"/>
      <c r="AY36" s="727"/>
      <c r="AZ36" s="648">
        <v>1181022</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54516</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1341341</v>
      </c>
      <c r="CS36" s="660"/>
      <c r="CT36" s="660"/>
      <c r="CU36" s="660"/>
      <c r="CV36" s="660"/>
      <c r="CW36" s="660"/>
      <c r="CX36" s="660"/>
      <c r="CY36" s="661"/>
      <c r="CZ36" s="664">
        <v>14.2</v>
      </c>
      <c r="DA36" s="689"/>
      <c r="DB36" s="689"/>
      <c r="DC36" s="693"/>
      <c r="DD36" s="668">
        <v>1200409</v>
      </c>
      <c r="DE36" s="660"/>
      <c r="DF36" s="660"/>
      <c r="DG36" s="660"/>
      <c r="DH36" s="660"/>
      <c r="DI36" s="660"/>
      <c r="DJ36" s="660"/>
      <c r="DK36" s="661"/>
      <c r="DL36" s="668">
        <v>696744</v>
      </c>
      <c r="DM36" s="660"/>
      <c r="DN36" s="660"/>
      <c r="DO36" s="660"/>
      <c r="DP36" s="660"/>
      <c r="DQ36" s="660"/>
      <c r="DR36" s="660"/>
      <c r="DS36" s="660"/>
      <c r="DT36" s="660"/>
      <c r="DU36" s="660"/>
      <c r="DV36" s="661"/>
      <c r="DW36" s="664">
        <v>12.5</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153476</v>
      </c>
      <c r="S37" s="660"/>
      <c r="T37" s="660"/>
      <c r="U37" s="660"/>
      <c r="V37" s="660"/>
      <c r="W37" s="660"/>
      <c r="X37" s="660"/>
      <c r="Y37" s="661"/>
      <c r="Z37" s="662">
        <v>1.5</v>
      </c>
      <c r="AA37" s="662"/>
      <c r="AB37" s="662"/>
      <c r="AC37" s="662"/>
      <c r="AD37" s="663">
        <v>22</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361486</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54516</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554754</v>
      </c>
      <c r="CS37" s="691"/>
      <c r="CT37" s="691"/>
      <c r="CU37" s="691"/>
      <c r="CV37" s="691"/>
      <c r="CW37" s="691"/>
      <c r="CX37" s="691"/>
      <c r="CY37" s="692"/>
      <c r="CZ37" s="664">
        <v>5.9</v>
      </c>
      <c r="DA37" s="689"/>
      <c r="DB37" s="689"/>
      <c r="DC37" s="693"/>
      <c r="DD37" s="668">
        <v>553569</v>
      </c>
      <c r="DE37" s="691"/>
      <c r="DF37" s="691"/>
      <c r="DG37" s="691"/>
      <c r="DH37" s="691"/>
      <c r="DI37" s="691"/>
      <c r="DJ37" s="691"/>
      <c r="DK37" s="692"/>
      <c r="DL37" s="668">
        <v>500837</v>
      </c>
      <c r="DM37" s="691"/>
      <c r="DN37" s="691"/>
      <c r="DO37" s="691"/>
      <c r="DP37" s="691"/>
      <c r="DQ37" s="691"/>
      <c r="DR37" s="691"/>
      <c r="DS37" s="691"/>
      <c r="DT37" s="691"/>
      <c r="DU37" s="691"/>
      <c r="DV37" s="692"/>
      <c r="DW37" s="664">
        <v>8.9</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189313</v>
      </c>
      <c r="S38" s="660"/>
      <c r="T38" s="660"/>
      <c r="U38" s="660"/>
      <c r="V38" s="660"/>
      <c r="W38" s="660"/>
      <c r="X38" s="660"/>
      <c r="Y38" s="661"/>
      <c r="Z38" s="662">
        <v>1.9</v>
      </c>
      <c r="AA38" s="662"/>
      <c r="AB38" s="662"/>
      <c r="AC38" s="662"/>
      <c r="AD38" s="663" t="s">
        <v>176</v>
      </c>
      <c r="AE38" s="663"/>
      <c r="AF38" s="663"/>
      <c r="AG38" s="663"/>
      <c r="AH38" s="663"/>
      <c r="AI38" s="663"/>
      <c r="AJ38" s="663"/>
      <c r="AK38" s="663"/>
      <c r="AL38" s="664" t="s">
        <v>130</v>
      </c>
      <c r="AM38" s="665"/>
      <c r="AN38" s="665"/>
      <c r="AO38" s="666"/>
      <c r="AQ38" s="722" t="s">
        <v>340</v>
      </c>
      <c r="AR38" s="723"/>
      <c r="AS38" s="723"/>
      <c r="AT38" s="723"/>
      <c r="AU38" s="723"/>
      <c r="AV38" s="723"/>
      <c r="AW38" s="723"/>
      <c r="AX38" s="723"/>
      <c r="AY38" s="724"/>
      <c r="AZ38" s="659">
        <v>24569</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3731</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1175414</v>
      </c>
      <c r="CS38" s="660"/>
      <c r="CT38" s="660"/>
      <c r="CU38" s="660"/>
      <c r="CV38" s="660"/>
      <c r="CW38" s="660"/>
      <c r="CX38" s="660"/>
      <c r="CY38" s="661"/>
      <c r="CZ38" s="664">
        <v>12.5</v>
      </c>
      <c r="DA38" s="689"/>
      <c r="DB38" s="689"/>
      <c r="DC38" s="693"/>
      <c r="DD38" s="668">
        <v>1028060</v>
      </c>
      <c r="DE38" s="660"/>
      <c r="DF38" s="660"/>
      <c r="DG38" s="660"/>
      <c r="DH38" s="660"/>
      <c r="DI38" s="660"/>
      <c r="DJ38" s="660"/>
      <c r="DK38" s="661"/>
      <c r="DL38" s="668">
        <v>922966</v>
      </c>
      <c r="DM38" s="660"/>
      <c r="DN38" s="660"/>
      <c r="DO38" s="660"/>
      <c r="DP38" s="660"/>
      <c r="DQ38" s="660"/>
      <c r="DR38" s="660"/>
      <c r="DS38" s="660"/>
      <c r="DT38" s="660"/>
      <c r="DU38" s="660"/>
      <c r="DV38" s="661"/>
      <c r="DW38" s="664">
        <v>16.5</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243</v>
      </c>
      <c r="S39" s="660"/>
      <c r="T39" s="660"/>
      <c r="U39" s="660"/>
      <c r="V39" s="660"/>
      <c r="W39" s="660"/>
      <c r="X39" s="660"/>
      <c r="Y39" s="661"/>
      <c r="Z39" s="662" t="s">
        <v>176</v>
      </c>
      <c r="AA39" s="662"/>
      <c r="AB39" s="662"/>
      <c r="AC39" s="662"/>
      <c r="AD39" s="663" t="s">
        <v>176</v>
      </c>
      <c r="AE39" s="663"/>
      <c r="AF39" s="663"/>
      <c r="AG39" s="663"/>
      <c r="AH39" s="663"/>
      <c r="AI39" s="663"/>
      <c r="AJ39" s="663"/>
      <c r="AK39" s="663"/>
      <c r="AL39" s="664" t="s">
        <v>130</v>
      </c>
      <c r="AM39" s="665"/>
      <c r="AN39" s="665"/>
      <c r="AO39" s="666"/>
      <c r="AQ39" s="722" t="s">
        <v>344</v>
      </c>
      <c r="AR39" s="723"/>
      <c r="AS39" s="723"/>
      <c r="AT39" s="723"/>
      <c r="AU39" s="723"/>
      <c r="AV39" s="723"/>
      <c r="AW39" s="723"/>
      <c r="AX39" s="723"/>
      <c r="AY39" s="724"/>
      <c r="AZ39" s="659">
        <v>5608</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6423</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976203</v>
      </c>
      <c r="CS39" s="691"/>
      <c r="CT39" s="691"/>
      <c r="CU39" s="691"/>
      <c r="CV39" s="691"/>
      <c r="CW39" s="691"/>
      <c r="CX39" s="691"/>
      <c r="CY39" s="692"/>
      <c r="CZ39" s="664">
        <v>10.4</v>
      </c>
      <c r="DA39" s="689"/>
      <c r="DB39" s="689"/>
      <c r="DC39" s="693"/>
      <c r="DD39" s="668">
        <v>976203</v>
      </c>
      <c r="DE39" s="691"/>
      <c r="DF39" s="691"/>
      <c r="DG39" s="691"/>
      <c r="DH39" s="691"/>
      <c r="DI39" s="691"/>
      <c r="DJ39" s="691"/>
      <c r="DK39" s="692"/>
      <c r="DL39" s="668" t="s">
        <v>130</v>
      </c>
      <c r="DM39" s="691"/>
      <c r="DN39" s="691"/>
      <c r="DO39" s="691"/>
      <c r="DP39" s="691"/>
      <c r="DQ39" s="691"/>
      <c r="DR39" s="691"/>
      <c r="DS39" s="691"/>
      <c r="DT39" s="691"/>
      <c r="DU39" s="691"/>
      <c r="DV39" s="692"/>
      <c r="DW39" s="664" t="s">
        <v>176</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109613</v>
      </c>
      <c r="S40" s="660"/>
      <c r="T40" s="660"/>
      <c r="U40" s="660"/>
      <c r="V40" s="660"/>
      <c r="W40" s="660"/>
      <c r="X40" s="660"/>
      <c r="Y40" s="661"/>
      <c r="Z40" s="662">
        <v>1.1000000000000001</v>
      </c>
      <c r="AA40" s="662"/>
      <c r="AB40" s="662"/>
      <c r="AC40" s="662"/>
      <c r="AD40" s="663" t="s">
        <v>130</v>
      </c>
      <c r="AE40" s="663"/>
      <c r="AF40" s="663"/>
      <c r="AG40" s="663"/>
      <c r="AH40" s="663"/>
      <c r="AI40" s="663"/>
      <c r="AJ40" s="663"/>
      <c r="AK40" s="663"/>
      <c r="AL40" s="664" t="s">
        <v>130</v>
      </c>
      <c r="AM40" s="665"/>
      <c r="AN40" s="665"/>
      <c r="AO40" s="666"/>
      <c r="AQ40" s="722" t="s">
        <v>348</v>
      </c>
      <c r="AR40" s="723"/>
      <c r="AS40" s="723"/>
      <c r="AT40" s="723"/>
      <c r="AU40" s="723"/>
      <c r="AV40" s="723"/>
      <c r="AW40" s="723"/>
      <c r="AX40" s="723"/>
      <c r="AY40" s="724"/>
      <c r="AZ40" s="659" t="s">
        <v>130</v>
      </c>
      <c r="BA40" s="660"/>
      <c r="BB40" s="660"/>
      <c r="BC40" s="660"/>
      <c r="BD40" s="691"/>
      <c r="BE40" s="691"/>
      <c r="BF40" s="714"/>
      <c r="BG40" s="707" t="s">
        <v>349</v>
      </c>
      <c r="BH40" s="708"/>
      <c r="BI40" s="708"/>
      <c r="BJ40" s="708"/>
      <c r="BK40" s="708"/>
      <c r="BL40" s="219"/>
      <c r="BM40" s="657" t="s">
        <v>350</v>
      </c>
      <c r="BN40" s="657"/>
      <c r="BO40" s="657"/>
      <c r="BP40" s="657"/>
      <c r="BQ40" s="657"/>
      <c r="BR40" s="657"/>
      <c r="BS40" s="657"/>
      <c r="BT40" s="657"/>
      <c r="BU40" s="658"/>
      <c r="BV40" s="659">
        <v>112</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5000</v>
      </c>
      <c r="CS40" s="660"/>
      <c r="CT40" s="660"/>
      <c r="CU40" s="660"/>
      <c r="CV40" s="660"/>
      <c r="CW40" s="660"/>
      <c r="CX40" s="660"/>
      <c r="CY40" s="661"/>
      <c r="CZ40" s="664">
        <v>0.1</v>
      </c>
      <c r="DA40" s="689"/>
      <c r="DB40" s="689"/>
      <c r="DC40" s="693"/>
      <c r="DD40" s="668" t="s">
        <v>130</v>
      </c>
      <c r="DE40" s="660"/>
      <c r="DF40" s="660"/>
      <c r="DG40" s="660"/>
      <c r="DH40" s="660"/>
      <c r="DI40" s="660"/>
      <c r="DJ40" s="660"/>
      <c r="DK40" s="661"/>
      <c r="DL40" s="668" t="s">
        <v>243</v>
      </c>
      <c r="DM40" s="660"/>
      <c r="DN40" s="660"/>
      <c r="DO40" s="660"/>
      <c r="DP40" s="660"/>
      <c r="DQ40" s="660"/>
      <c r="DR40" s="660"/>
      <c r="DS40" s="660"/>
      <c r="DT40" s="660"/>
      <c r="DU40" s="660"/>
      <c r="DV40" s="661"/>
      <c r="DW40" s="664" t="s">
        <v>130</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10128549</v>
      </c>
      <c r="S41" s="732"/>
      <c r="T41" s="732"/>
      <c r="U41" s="732"/>
      <c r="V41" s="732"/>
      <c r="W41" s="732"/>
      <c r="X41" s="732"/>
      <c r="Y41" s="736"/>
      <c r="Z41" s="737">
        <v>100</v>
      </c>
      <c r="AA41" s="737"/>
      <c r="AB41" s="737"/>
      <c r="AC41" s="737"/>
      <c r="AD41" s="738">
        <v>5486626</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182170</v>
      </c>
      <c r="BA41" s="660"/>
      <c r="BB41" s="660"/>
      <c r="BC41" s="660"/>
      <c r="BD41" s="691"/>
      <c r="BE41" s="691"/>
      <c r="BF41" s="714"/>
      <c r="BG41" s="707"/>
      <c r="BH41" s="708"/>
      <c r="BI41" s="708"/>
      <c r="BJ41" s="708"/>
      <c r="BK41" s="708"/>
      <c r="BL41" s="219"/>
      <c r="BM41" s="657" t="s">
        <v>354</v>
      </c>
      <c r="BN41" s="657"/>
      <c r="BO41" s="657"/>
      <c r="BP41" s="657"/>
      <c r="BQ41" s="657"/>
      <c r="BR41" s="657"/>
      <c r="BS41" s="657"/>
      <c r="BT41" s="657"/>
      <c r="BU41" s="658"/>
      <c r="BV41" s="659" t="s">
        <v>130</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243</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607189</v>
      </c>
      <c r="BA42" s="732"/>
      <c r="BB42" s="732"/>
      <c r="BC42" s="732"/>
      <c r="BD42" s="718"/>
      <c r="BE42" s="718"/>
      <c r="BF42" s="720"/>
      <c r="BG42" s="709"/>
      <c r="BH42" s="710"/>
      <c r="BI42" s="710"/>
      <c r="BJ42" s="710"/>
      <c r="BK42" s="710"/>
      <c r="BL42" s="220"/>
      <c r="BM42" s="681" t="s">
        <v>357</v>
      </c>
      <c r="BN42" s="681"/>
      <c r="BO42" s="681"/>
      <c r="BP42" s="681"/>
      <c r="BQ42" s="681"/>
      <c r="BR42" s="681"/>
      <c r="BS42" s="681"/>
      <c r="BT42" s="681"/>
      <c r="BU42" s="682"/>
      <c r="BV42" s="731">
        <v>261</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323636</v>
      </c>
      <c r="CS42" s="691"/>
      <c r="CT42" s="691"/>
      <c r="CU42" s="691"/>
      <c r="CV42" s="691"/>
      <c r="CW42" s="691"/>
      <c r="CX42" s="691"/>
      <c r="CY42" s="692"/>
      <c r="CZ42" s="664">
        <v>3.4</v>
      </c>
      <c r="DA42" s="689"/>
      <c r="DB42" s="689"/>
      <c r="DC42" s="693"/>
      <c r="DD42" s="668">
        <v>137023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0" t="s">
        <v>359</v>
      </c>
      <c r="CD43" s="656" t="s">
        <v>360</v>
      </c>
      <c r="CE43" s="657"/>
      <c r="CF43" s="657"/>
      <c r="CG43" s="657"/>
      <c r="CH43" s="657"/>
      <c r="CI43" s="657"/>
      <c r="CJ43" s="657"/>
      <c r="CK43" s="657"/>
      <c r="CL43" s="657"/>
      <c r="CM43" s="657"/>
      <c r="CN43" s="657"/>
      <c r="CO43" s="657"/>
      <c r="CP43" s="657"/>
      <c r="CQ43" s="658"/>
      <c r="CR43" s="659">
        <v>10707</v>
      </c>
      <c r="CS43" s="691"/>
      <c r="CT43" s="691"/>
      <c r="CU43" s="691"/>
      <c r="CV43" s="691"/>
      <c r="CW43" s="691"/>
      <c r="CX43" s="691"/>
      <c r="CY43" s="692"/>
      <c r="CZ43" s="664">
        <v>0.1</v>
      </c>
      <c r="DA43" s="689"/>
      <c r="DB43" s="689"/>
      <c r="DC43" s="693"/>
      <c r="DD43" s="668">
        <v>10707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323636</v>
      </c>
      <c r="CS44" s="660"/>
      <c r="CT44" s="660"/>
      <c r="CU44" s="660"/>
      <c r="CV44" s="660"/>
      <c r="CW44" s="660"/>
      <c r="CX44" s="660"/>
      <c r="CY44" s="661"/>
      <c r="CZ44" s="664">
        <v>3.4</v>
      </c>
      <c r="DA44" s="665"/>
      <c r="DB44" s="665"/>
      <c r="DC44" s="671"/>
      <c r="DD44" s="668">
        <v>137023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72194</v>
      </c>
      <c r="CS45" s="691"/>
      <c r="CT45" s="691"/>
      <c r="CU45" s="691"/>
      <c r="CV45" s="691"/>
      <c r="CW45" s="691"/>
      <c r="CX45" s="691"/>
      <c r="CY45" s="692"/>
      <c r="CZ45" s="664">
        <v>0.8</v>
      </c>
      <c r="DA45" s="689"/>
      <c r="DB45" s="689"/>
      <c r="DC45" s="693"/>
      <c r="DD45" s="668">
        <v>12838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1"/>
      <c r="CD46" s="697"/>
      <c r="CE46" s="698"/>
      <c r="CF46" s="656" t="s">
        <v>365</v>
      </c>
      <c r="CG46" s="657"/>
      <c r="CH46" s="657"/>
      <c r="CI46" s="657"/>
      <c r="CJ46" s="657"/>
      <c r="CK46" s="657"/>
      <c r="CL46" s="657"/>
      <c r="CM46" s="657"/>
      <c r="CN46" s="657"/>
      <c r="CO46" s="657"/>
      <c r="CP46" s="657"/>
      <c r="CQ46" s="658"/>
      <c r="CR46" s="659">
        <v>229589</v>
      </c>
      <c r="CS46" s="660"/>
      <c r="CT46" s="660"/>
      <c r="CU46" s="660"/>
      <c r="CV46" s="660"/>
      <c r="CW46" s="660"/>
      <c r="CX46" s="660"/>
      <c r="CY46" s="661"/>
      <c r="CZ46" s="664">
        <v>2.4</v>
      </c>
      <c r="DA46" s="665"/>
      <c r="DB46" s="665"/>
      <c r="DC46" s="671"/>
      <c r="DD46" s="668">
        <v>115332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1"/>
      <c r="CD47" s="697"/>
      <c r="CE47" s="698"/>
      <c r="CF47" s="656" t="s">
        <v>366</v>
      </c>
      <c r="CG47" s="657"/>
      <c r="CH47" s="657"/>
      <c r="CI47" s="657"/>
      <c r="CJ47" s="657"/>
      <c r="CK47" s="657"/>
      <c r="CL47" s="657"/>
      <c r="CM47" s="657"/>
      <c r="CN47" s="657"/>
      <c r="CO47" s="657"/>
      <c r="CP47" s="657"/>
      <c r="CQ47" s="658"/>
      <c r="CR47" s="659" t="s">
        <v>243</v>
      </c>
      <c r="CS47" s="691"/>
      <c r="CT47" s="691"/>
      <c r="CU47" s="691"/>
      <c r="CV47" s="691"/>
      <c r="CW47" s="691"/>
      <c r="CX47" s="691"/>
      <c r="CY47" s="692"/>
      <c r="CZ47" s="664" t="s">
        <v>130</v>
      </c>
      <c r="DA47" s="689"/>
      <c r="DB47" s="689"/>
      <c r="DC47" s="693"/>
      <c r="DD47" s="668" t="s">
        <v>130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1"/>
      <c r="CD48" s="699"/>
      <c r="CE48" s="700"/>
      <c r="CF48" s="656" t="s">
        <v>367</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1"/>
      <c r="CD49" s="680" t="s">
        <v>368</v>
      </c>
      <c r="CE49" s="681"/>
      <c r="CF49" s="681"/>
      <c r="CG49" s="681"/>
      <c r="CH49" s="681"/>
      <c r="CI49" s="681"/>
      <c r="CJ49" s="681"/>
      <c r="CK49" s="681"/>
      <c r="CL49" s="681"/>
      <c r="CM49" s="681"/>
      <c r="CN49" s="681"/>
      <c r="CO49" s="681"/>
      <c r="CP49" s="681"/>
      <c r="CQ49" s="682"/>
      <c r="CR49" s="731">
        <v>9422864</v>
      </c>
      <c r="CS49" s="718"/>
      <c r="CT49" s="718"/>
      <c r="CU49" s="718"/>
      <c r="CV49" s="718"/>
      <c r="CW49" s="718"/>
      <c r="CX49" s="718"/>
      <c r="CY49" s="747"/>
      <c r="CZ49" s="739">
        <v>100</v>
      </c>
      <c r="DA49" s="748"/>
      <c r="DB49" s="748"/>
      <c r="DC49" s="749"/>
      <c r="DD49" s="750">
        <v>7364393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VpZKRCoLFkav94BPsVf3nhphJEDQra87eh3LsiACcLmbY2fk7J9juU4v2b7Qc1m31danQrv5C0M9RZlL8kdJw==" saltValue="lPUYgdrjSQh89pEtHm0N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370</v>
      </c>
      <c r="DK2" s="759"/>
      <c r="DL2" s="759"/>
      <c r="DM2" s="759"/>
      <c r="DN2" s="759"/>
      <c r="DO2" s="760"/>
      <c r="DP2" s="224"/>
      <c r="DQ2" s="758" t="s">
        <v>371</v>
      </c>
      <c r="DR2" s="759"/>
      <c r="DS2" s="759"/>
      <c r="DT2" s="759"/>
      <c r="DU2" s="759"/>
      <c r="DV2" s="759"/>
      <c r="DW2" s="759"/>
      <c r="DX2" s="759"/>
      <c r="DY2" s="759"/>
      <c r="DZ2" s="7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28"/>
      <c r="BA5" s="228"/>
      <c r="BB5" s="228"/>
      <c r="BC5" s="228"/>
      <c r="BD5" s="228"/>
      <c r="BE5" s="229"/>
      <c r="BF5" s="229"/>
      <c r="BG5" s="229"/>
      <c r="BH5" s="229"/>
      <c r="BI5" s="229"/>
      <c r="BJ5" s="229"/>
      <c r="BK5" s="229"/>
      <c r="BL5" s="229"/>
      <c r="BM5" s="229"/>
      <c r="BN5" s="229"/>
      <c r="BO5" s="229"/>
      <c r="BP5" s="229"/>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0"/>
    </row>
    <row r="6" spans="1:131" s="231"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0"/>
    </row>
    <row r="7" spans="1:131" s="231" customFormat="1" ht="26.25" customHeight="1" thickTop="1" x14ac:dyDescent="0.15">
      <c r="A7" s="232">
        <v>1</v>
      </c>
      <c r="B7" s="785" t="s">
        <v>391</v>
      </c>
      <c r="C7" s="786"/>
      <c r="D7" s="786"/>
      <c r="E7" s="786"/>
      <c r="F7" s="786"/>
      <c r="G7" s="786"/>
      <c r="H7" s="786"/>
      <c r="I7" s="786"/>
      <c r="J7" s="786"/>
      <c r="K7" s="786"/>
      <c r="L7" s="786"/>
      <c r="M7" s="786"/>
      <c r="N7" s="786"/>
      <c r="O7" s="786"/>
      <c r="P7" s="787"/>
      <c r="Q7" s="788">
        <v>10117</v>
      </c>
      <c r="R7" s="789"/>
      <c r="S7" s="789"/>
      <c r="T7" s="789"/>
      <c r="U7" s="789"/>
      <c r="V7" s="789">
        <v>9411</v>
      </c>
      <c r="W7" s="789"/>
      <c r="X7" s="789"/>
      <c r="Y7" s="789"/>
      <c r="Z7" s="789"/>
      <c r="AA7" s="789">
        <v>706</v>
      </c>
      <c r="AB7" s="789"/>
      <c r="AC7" s="789"/>
      <c r="AD7" s="789"/>
      <c r="AE7" s="790"/>
      <c r="AF7" s="791">
        <v>702</v>
      </c>
      <c r="AG7" s="792"/>
      <c r="AH7" s="792"/>
      <c r="AI7" s="792"/>
      <c r="AJ7" s="793"/>
      <c r="AK7" s="794">
        <v>171</v>
      </c>
      <c r="AL7" s="795"/>
      <c r="AM7" s="795"/>
      <c r="AN7" s="795"/>
      <c r="AO7" s="795"/>
      <c r="AP7" s="795">
        <v>6740</v>
      </c>
      <c r="AQ7" s="795"/>
      <c r="AR7" s="795"/>
      <c r="AS7" s="795"/>
      <c r="AT7" s="795"/>
      <c r="AU7" s="796"/>
      <c r="AV7" s="796"/>
      <c r="AW7" s="796"/>
      <c r="AX7" s="796"/>
      <c r="AY7" s="797"/>
      <c r="AZ7" s="228"/>
      <c r="BA7" s="228"/>
      <c r="BB7" s="228"/>
      <c r="BC7" s="228"/>
      <c r="BD7" s="228"/>
      <c r="BE7" s="229"/>
      <c r="BF7" s="229"/>
      <c r="BG7" s="229"/>
      <c r="BH7" s="229"/>
      <c r="BI7" s="229"/>
      <c r="BJ7" s="229"/>
      <c r="BK7" s="229"/>
      <c r="BL7" s="229"/>
      <c r="BM7" s="229"/>
      <c r="BN7" s="229"/>
      <c r="BO7" s="229"/>
      <c r="BP7" s="229"/>
      <c r="BQ7" s="232">
        <v>1</v>
      </c>
      <c r="BR7" s="233"/>
      <c r="BS7" s="782" t="s">
        <v>607</v>
      </c>
      <c r="BT7" s="783"/>
      <c r="BU7" s="783"/>
      <c r="BV7" s="783"/>
      <c r="BW7" s="783"/>
      <c r="BX7" s="783"/>
      <c r="BY7" s="783"/>
      <c r="BZ7" s="783"/>
      <c r="CA7" s="783"/>
      <c r="CB7" s="783"/>
      <c r="CC7" s="783"/>
      <c r="CD7" s="783"/>
      <c r="CE7" s="783"/>
      <c r="CF7" s="783"/>
      <c r="CG7" s="798"/>
      <c r="CH7" s="779">
        <v>0</v>
      </c>
      <c r="CI7" s="780"/>
      <c r="CJ7" s="780"/>
      <c r="CK7" s="780"/>
      <c r="CL7" s="781"/>
      <c r="CM7" s="779">
        <v>22</v>
      </c>
      <c r="CN7" s="780"/>
      <c r="CO7" s="780"/>
      <c r="CP7" s="780"/>
      <c r="CQ7" s="781"/>
      <c r="CR7" s="779">
        <v>5</v>
      </c>
      <c r="CS7" s="780"/>
      <c r="CT7" s="780"/>
      <c r="CU7" s="780"/>
      <c r="CV7" s="781"/>
      <c r="CW7" s="779" t="s">
        <v>592</v>
      </c>
      <c r="CX7" s="780"/>
      <c r="CY7" s="780"/>
      <c r="CZ7" s="780"/>
      <c r="DA7" s="781"/>
      <c r="DB7" s="779" t="s">
        <v>592</v>
      </c>
      <c r="DC7" s="780"/>
      <c r="DD7" s="780"/>
      <c r="DE7" s="780"/>
      <c r="DF7" s="781"/>
      <c r="DG7" s="779" t="s">
        <v>592</v>
      </c>
      <c r="DH7" s="780"/>
      <c r="DI7" s="780"/>
      <c r="DJ7" s="780"/>
      <c r="DK7" s="781"/>
      <c r="DL7" s="779" t="s">
        <v>592</v>
      </c>
      <c r="DM7" s="780"/>
      <c r="DN7" s="780"/>
      <c r="DO7" s="780"/>
      <c r="DP7" s="781"/>
      <c r="DQ7" s="779" t="s">
        <v>592</v>
      </c>
      <c r="DR7" s="780"/>
      <c r="DS7" s="780"/>
      <c r="DT7" s="780"/>
      <c r="DU7" s="781"/>
      <c r="DV7" s="782"/>
      <c r="DW7" s="783"/>
      <c r="DX7" s="783"/>
      <c r="DY7" s="783"/>
      <c r="DZ7" s="784"/>
      <c r="EA7" s="230"/>
    </row>
    <row r="8" spans="1:131" s="231" customFormat="1" ht="26.25" customHeight="1" x14ac:dyDescent="0.15">
      <c r="A8" s="234">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28"/>
      <c r="BA8" s="228"/>
      <c r="BB8" s="228"/>
      <c r="BC8" s="228"/>
      <c r="BD8" s="228"/>
      <c r="BE8" s="229"/>
      <c r="BF8" s="229"/>
      <c r="BG8" s="229"/>
      <c r="BH8" s="229"/>
      <c r="BI8" s="229"/>
      <c r="BJ8" s="229"/>
      <c r="BK8" s="229"/>
      <c r="BL8" s="229"/>
      <c r="BM8" s="229"/>
      <c r="BN8" s="229"/>
      <c r="BO8" s="229"/>
      <c r="BP8" s="229"/>
      <c r="BQ8" s="234">
        <v>2</v>
      </c>
      <c r="BR8" s="235"/>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0"/>
    </row>
    <row r="9" spans="1:131" s="231" customFormat="1" ht="26.25" customHeight="1" x14ac:dyDescent="0.15">
      <c r="A9" s="234">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28"/>
      <c r="BA9" s="228"/>
      <c r="BB9" s="228"/>
      <c r="BC9" s="228"/>
      <c r="BD9" s="228"/>
      <c r="BE9" s="229"/>
      <c r="BF9" s="229"/>
      <c r="BG9" s="229"/>
      <c r="BH9" s="229"/>
      <c r="BI9" s="229"/>
      <c r="BJ9" s="229"/>
      <c r="BK9" s="229"/>
      <c r="BL9" s="229"/>
      <c r="BM9" s="229"/>
      <c r="BN9" s="229"/>
      <c r="BO9" s="229"/>
      <c r="BP9" s="229"/>
      <c r="BQ9" s="234">
        <v>3</v>
      </c>
      <c r="BR9" s="235"/>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0"/>
    </row>
    <row r="10" spans="1:131" s="231" customFormat="1" ht="26.25" customHeight="1" x14ac:dyDescent="0.15">
      <c r="A10" s="234">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28"/>
      <c r="BA10" s="228"/>
      <c r="BB10" s="228"/>
      <c r="BC10" s="228"/>
      <c r="BD10" s="228"/>
      <c r="BE10" s="229"/>
      <c r="BF10" s="229"/>
      <c r="BG10" s="229"/>
      <c r="BH10" s="229"/>
      <c r="BI10" s="229"/>
      <c r="BJ10" s="229"/>
      <c r="BK10" s="229"/>
      <c r="BL10" s="229"/>
      <c r="BM10" s="229"/>
      <c r="BN10" s="229"/>
      <c r="BO10" s="229"/>
      <c r="BP10" s="229"/>
      <c r="BQ10" s="234">
        <v>4</v>
      </c>
      <c r="BR10" s="235"/>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0"/>
    </row>
    <row r="11" spans="1:131" s="231" customFormat="1" ht="26.25" customHeight="1" x14ac:dyDescent="0.15">
      <c r="A11" s="234">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28"/>
      <c r="BA11" s="228"/>
      <c r="BB11" s="228"/>
      <c r="BC11" s="228"/>
      <c r="BD11" s="228"/>
      <c r="BE11" s="229"/>
      <c r="BF11" s="229"/>
      <c r="BG11" s="229"/>
      <c r="BH11" s="229"/>
      <c r="BI11" s="229"/>
      <c r="BJ11" s="229"/>
      <c r="BK11" s="229"/>
      <c r="BL11" s="229"/>
      <c r="BM11" s="229"/>
      <c r="BN11" s="229"/>
      <c r="BO11" s="229"/>
      <c r="BP11" s="229"/>
      <c r="BQ11" s="234">
        <v>5</v>
      </c>
      <c r="BR11" s="235"/>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0"/>
    </row>
    <row r="12" spans="1:131" s="231" customFormat="1" ht="26.25" customHeight="1" x14ac:dyDescent="0.15">
      <c r="A12" s="234">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28"/>
      <c r="BA12" s="228"/>
      <c r="BB12" s="228"/>
      <c r="BC12" s="228"/>
      <c r="BD12" s="228"/>
      <c r="BE12" s="229"/>
      <c r="BF12" s="229"/>
      <c r="BG12" s="229"/>
      <c r="BH12" s="229"/>
      <c r="BI12" s="229"/>
      <c r="BJ12" s="229"/>
      <c r="BK12" s="229"/>
      <c r="BL12" s="229"/>
      <c r="BM12" s="229"/>
      <c r="BN12" s="229"/>
      <c r="BO12" s="229"/>
      <c r="BP12" s="229"/>
      <c r="BQ12" s="234">
        <v>6</v>
      </c>
      <c r="BR12" s="235"/>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0"/>
    </row>
    <row r="13" spans="1:131" s="231" customFormat="1" ht="26.25" customHeight="1" x14ac:dyDescent="0.15">
      <c r="A13" s="234">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28"/>
      <c r="BA13" s="228"/>
      <c r="BB13" s="228"/>
      <c r="BC13" s="228"/>
      <c r="BD13" s="228"/>
      <c r="BE13" s="229"/>
      <c r="BF13" s="229"/>
      <c r="BG13" s="229"/>
      <c r="BH13" s="229"/>
      <c r="BI13" s="229"/>
      <c r="BJ13" s="229"/>
      <c r="BK13" s="229"/>
      <c r="BL13" s="229"/>
      <c r="BM13" s="229"/>
      <c r="BN13" s="229"/>
      <c r="BO13" s="229"/>
      <c r="BP13" s="229"/>
      <c r="BQ13" s="234">
        <v>7</v>
      </c>
      <c r="BR13" s="235"/>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0"/>
    </row>
    <row r="14" spans="1:131" s="231" customFormat="1" ht="26.25" customHeight="1" x14ac:dyDescent="0.15">
      <c r="A14" s="234">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28"/>
      <c r="BA14" s="228"/>
      <c r="BB14" s="228"/>
      <c r="BC14" s="228"/>
      <c r="BD14" s="228"/>
      <c r="BE14" s="229"/>
      <c r="BF14" s="229"/>
      <c r="BG14" s="229"/>
      <c r="BH14" s="229"/>
      <c r="BI14" s="229"/>
      <c r="BJ14" s="229"/>
      <c r="BK14" s="229"/>
      <c r="BL14" s="229"/>
      <c r="BM14" s="229"/>
      <c r="BN14" s="229"/>
      <c r="BO14" s="229"/>
      <c r="BP14" s="229"/>
      <c r="BQ14" s="234">
        <v>8</v>
      </c>
      <c r="BR14" s="235"/>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0"/>
    </row>
    <row r="15" spans="1:131" s="231" customFormat="1" ht="26.25" customHeight="1" x14ac:dyDescent="0.15">
      <c r="A15" s="234">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28"/>
      <c r="BA15" s="228"/>
      <c r="BB15" s="228"/>
      <c r="BC15" s="228"/>
      <c r="BD15" s="228"/>
      <c r="BE15" s="229"/>
      <c r="BF15" s="229"/>
      <c r="BG15" s="229"/>
      <c r="BH15" s="229"/>
      <c r="BI15" s="229"/>
      <c r="BJ15" s="229"/>
      <c r="BK15" s="229"/>
      <c r="BL15" s="229"/>
      <c r="BM15" s="229"/>
      <c r="BN15" s="229"/>
      <c r="BO15" s="229"/>
      <c r="BP15" s="229"/>
      <c r="BQ15" s="234">
        <v>9</v>
      </c>
      <c r="BR15" s="235"/>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0"/>
    </row>
    <row r="16" spans="1:131" s="231" customFormat="1" ht="26.25" customHeight="1" x14ac:dyDescent="0.15">
      <c r="A16" s="234">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28"/>
      <c r="BA16" s="228"/>
      <c r="BB16" s="228"/>
      <c r="BC16" s="228"/>
      <c r="BD16" s="228"/>
      <c r="BE16" s="229"/>
      <c r="BF16" s="229"/>
      <c r="BG16" s="229"/>
      <c r="BH16" s="229"/>
      <c r="BI16" s="229"/>
      <c r="BJ16" s="229"/>
      <c r="BK16" s="229"/>
      <c r="BL16" s="229"/>
      <c r="BM16" s="229"/>
      <c r="BN16" s="229"/>
      <c r="BO16" s="229"/>
      <c r="BP16" s="229"/>
      <c r="BQ16" s="234">
        <v>10</v>
      </c>
      <c r="BR16" s="235"/>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0"/>
    </row>
    <row r="17" spans="1:131" s="231" customFormat="1" ht="26.25" customHeight="1" x14ac:dyDescent="0.15">
      <c r="A17" s="234">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28"/>
      <c r="BA17" s="228"/>
      <c r="BB17" s="228"/>
      <c r="BC17" s="228"/>
      <c r="BD17" s="228"/>
      <c r="BE17" s="229"/>
      <c r="BF17" s="229"/>
      <c r="BG17" s="229"/>
      <c r="BH17" s="229"/>
      <c r="BI17" s="229"/>
      <c r="BJ17" s="229"/>
      <c r="BK17" s="229"/>
      <c r="BL17" s="229"/>
      <c r="BM17" s="229"/>
      <c r="BN17" s="229"/>
      <c r="BO17" s="229"/>
      <c r="BP17" s="229"/>
      <c r="BQ17" s="234">
        <v>11</v>
      </c>
      <c r="BR17" s="235"/>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0"/>
    </row>
    <row r="18" spans="1:131" s="231" customFormat="1" ht="26.25" customHeight="1" x14ac:dyDescent="0.15">
      <c r="A18" s="234">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28"/>
      <c r="BA18" s="228"/>
      <c r="BB18" s="228"/>
      <c r="BC18" s="228"/>
      <c r="BD18" s="228"/>
      <c r="BE18" s="229"/>
      <c r="BF18" s="229"/>
      <c r="BG18" s="229"/>
      <c r="BH18" s="229"/>
      <c r="BI18" s="229"/>
      <c r="BJ18" s="229"/>
      <c r="BK18" s="229"/>
      <c r="BL18" s="229"/>
      <c r="BM18" s="229"/>
      <c r="BN18" s="229"/>
      <c r="BO18" s="229"/>
      <c r="BP18" s="229"/>
      <c r="BQ18" s="234">
        <v>12</v>
      </c>
      <c r="BR18" s="235"/>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0"/>
    </row>
    <row r="19" spans="1:131" s="231" customFormat="1" ht="26.25" customHeight="1" x14ac:dyDescent="0.15">
      <c r="A19" s="234">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28"/>
      <c r="BA19" s="228"/>
      <c r="BB19" s="228"/>
      <c r="BC19" s="228"/>
      <c r="BD19" s="228"/>
      <c r="BE19" s="229"/>
      <c r="BF19" s="229"/>
      <c r="BG19" s="229"/>
      <c r="BH19" s="229"/>
      <c r="BI19" s="229"/>
      <c r="BJ19" s="229"/>
      <c r="BK19" s="229"/>
      <c r="BL19" s="229"/>
      <c r="BM19" s="229"/>
      <c r="BN19" s="229"/>
      <c r="BO19" s="229"/>
      <c r="BP19" s="229"/>
      <c r="BQ19" s="234">
        <v>13</v>
      </c>
      <c r="BR19" s="235"/>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0"/>
    </row>
    <row r="20" spans="1:131" s="231" customFormat="1" ht="26.25" customHeight="1" x14ac:dyDescent="0.15">
      <c r="A20" s="234">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28"/>
      <c r="BA20" s="228"/>
      <c r="BB20" s="228"/>
      <c r="BC20" s="228"/>
      <c r="BD20" s="228"/>
      <c r="BE20" s="229"/>
      <c r="BF20" s="229"/>
      <c r="BG20" s="229"/>
      <c r="BH20" s="229"/>
      <c r="BI20" s="229"/>
      <c r="BJ20" s="229"/>
      <c r="BK20" s="229"/>
      <c r="BL20" s="229"/>
      <c r="BM20" s="229"/>
      <c r="BN20" s="229"/>
      <c r="BO20" s="229"/>
      <c r="BP20" s="229"/>
      <c r="BQ20" s="234">
        <v>14</v>
      </c>
      <c r="BR20" s="235"/>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0"/>
    </row>
    <row r="21" spans="1:131" s="231" customFormat="1" ht="26.25" customHeight="1" thickBot="1" x14ac:dyDescent="0.2">
      <c r="A21" s="234">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28"/>
      <c r="BA21" s="228"/>
      <c r="BB21" s="228"/>
      <c r="BC21" s="228"/>
      <c r="BD21" s="228"/>
      <c r="BE21" s="229"/>
      <c r="BF21" s="229"/>
      <c r="BG21" s="229"/>
      <c r="BH21" s="229"/>
      <c r="BI21" s="229"/>
      <c r="BJ21" s="229"/>
      <c r="BK21" s="229"/>
      <c r="BL21" s="229"/>
      <c r="BM21" s="229"/>
      <c r="BN21" s="229"/>
      <c r="BO21" s="229"/>
      <c r="BP21" s="229"/>
      <c r="BQ21" s="234">
        <v>15</v>
      </c>
      <c r="BR21" s="235"/>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0"/>
    </row>
    <row r="22" spans="1:131" s="231" customFormat="1" ht="26.25" customHeight="1" x14ac:dyDescent="0.15">
      <c r="A22" s="234">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29"/>
      <c r="BF22" s="229"/>
      <c r="BG22" s="229"/>
      <c r="BH22" s="229"/>
      <c r="BI22" s="229"/>
      <c r="BJ22" s="229"/>
      <c r="BK22" s="229"/>
      <c r="BL22" s="229"/>
      <c r="BM22" s="229"/>
      <c r="BN22" s="229"/>
      <c r="BO22" s="229"/>
      <c r="BP22" s="229"/>
      <c r="BQ22" s="234">
        <v>16</v>
      </c>
      <c r="BR22" s="235"/>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0"/>
    </row>
    <row r="23" spans="1:131" s="231" customFormat="1" ht="26.25" customHeight="1" thickBot="1" x14ac:dyDescent="0.2">
      <c r="A23" s="236" t="s">
        <v>393</v>
      </c>
      <c r="B23" s="825" t="s">
        <v>394</v>
      </c>
      <c r="C23" s="826"/>
      <c r="D23" s="826"/>
      <c r="E23" s="826"/>
      <c r="F23" s="826"/>
      <c r="G23" s="826"/>
      <c r="H23" s="826"/>
      <c r="I23" s="826"/>
      <c r="J23" s="826"/>
      <c r="K23" s="826"/>
      <c r="L23" s="826"/>
      <c r="M23" s="826"/>
      <c r="N23" s="826"/>
      <c r="O23" s="826"/>
      <c r="P23" s="827"/>
      <c r="Q23" s="828">
        <v>10117</v>
      </c>
      <c r="R23" s="829"/>
      <c r="S23" s="829"/>
      <c r="T23" s="829"/>
      <c r="U23" s="829"/>
      <c r="V23" s="829">
        <v>9411</v>
      </c>
      <c r="W23" s="829"/>
      <c r="X23" s="829"/>
      <c r="Y23" s="829"/>
      <c r="Z23" s="829"/>
      <c r="AA23" s="829">
        <v>706</v>
      </c>
      <c r="AB23" s="829"/>
      <c r="AC23" s="829"/>
      <c r="AD23" s="829"/>
      <c r="AE23" s="830"/>
      <c r="AF23" s="831">
        <v>702</v>
      </c>
      <c r="AG23" s="829"/>
      <c r="AH23" s="829"/>
      <c r="AI23" s="829"/>
      <c r="AJ23" s="832"/>
      <c r="AK23" s="833"/>
      <c r="AL23" s="834"/>
      <c r="AM23" s="834"/>
      <c r="AN23" s="834"/>
      <c r="AO23" s="834"/>
      <c r="AP23" s="829">
        <v>6740</v>
      </c>
      <c r="AQ23" s="829"/>
      <c r="AR23" s="829"/>
      <c r="AS23" s="829"/>
      <c r="AT23" s="829"/>
      <c r="AU23" s="845"/>
      <c r="AV23" s="845"/>
      <c r="AW23" s="845"/>
      <c r="AX23" s="845"/>
      <c r="AY23" s="846"/>
      <c r="AZ23" s="847" t="s">
        <v>395</v>
      </c>
      <c r="BA23" s="848"/>
      <c r="BB23" s="848"/>
      <c r="BC23" s="848"/>
      <c r="BD23" s="849"/>
      <c r="BE23" s="229"/>
      <c r="BF23" s="229"/>
      <c r="BG23" s="229"/>
      <c r="BH23" s="229"/>
      <c r="BI23" s="229"/>
      <c r="BJ23" s="229"/>
      <c r="BK23" s="229"/>
      <c r="BL23" s="229"/>
      <c r="BM23" s="229"/>
      <c r="BN23" s="229"/>
      <c r="BO23" s="229"/>
      <c r="BP23" s="229"/>
      <c r="BQ23" s="234">
        <v>17</v>
      </c>
      <c r="BR23" s="235"/>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0"/>
    </row>
    <row r="24" spans="1:131" s="231"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28"/>
      <c r="BA24" s="228"/>
      <c r="BB24" s="228"/>
      <c r="BC24" s="228"/>
      <c r="BD24" s="228"/>
      <c r="BE24" s="229"/>
      <c r="BF24" s="229"/>
      <c r="BG24" s="229"/>
      <c r="BH24" s="229"/>
      <c r="BI24" s="229"/>
      <c r="BJ24" s="229"/>
      <c r="BK24" s="229"/>
      <c r="BL24" s="229"/>
      <c r="BM24" s="229"/>
      <c r="BN24" s="229"/>
      <c r="BO24" s="229"/>
      <c r="BP24" s="229"/>
      <c r="BQ24" s="234">
        <v>18</v>
      </c>
      <c r="BR24" s="235"/>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0"/>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6"/>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28"/>
      <c r="BK26" s="228"/>
      <c r="BL26" s="228"/>
      <c r="BM26" s="228"/>
      <c r="BN26" s="228"/>
      <c r="BO26" s="237"/>
      <c r="BP26" s="237"/>
      <c r="BQ26" s="234">
        <v>20</v>
      </c>
      <c r="BR26" s="235"/>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6"/>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6"/>
    </row>
    <row r="28" spans="1:131" ht="26.25" customHeight="1" thickTop="1" x14ac:dyDescent="0.15">
      <c r="A28" s="238">
        <v>1</v>
      </c>
      <c r="B28" s="785" t="s">
        <v>406</v>
      </c>
      <c r="C28" s="786"/>
      <c r="D28" s="786"/>
      <c r="E28" s="786"/>
      <c r="F28" s="786"/>
      <c r="G28" s="786"/>
      <c r="H28" s="786"/>
      <c r="I28" s="786"/>
      <c r="J28" s="786"/>
      <c r="K28" s="786"/>
      <c r="L28" s="786"/>
      <c r="M28" s="786"/>
      <c r="N28" s="786"/>
      <c r="O28" s="786"/>
      <c r="P28" s="787"/>
      <c r="Q28" s="858">
        <v>2807</v>
      </c>
      <c r="R28" s="859"/>
      <c r="S28" s="859"/>
      <c r="T28" s="859"/>
      <c r="U28" s="859"/>
      <c r="V28" s="859">
        <v>2753</v>
      </c>
      <c r="W28" s="859"/>
      <c r="X28" s="859"/>
      <c r="Y28" s="859"/>
      <c r="Z28" s="859"/>
      <c r="AA28" s="859">
        <v>55</v>
      </c>
      <c r="AB28" s="859"/>
      <c r="AC28" s="859"/>
      <c r="AD28" s="859"/>
      <c r="AE28" s="860"/>
      <c r="AF28" s="861">
        <v>55</v>
      </c>
      <c r="AG28" s="859"/>
      <c r="AH28" s="859"/>
      <c r="AI28" s="859"/>
      <c r="AJ28" s="862"/>
      <c r="AK28" s="863">
        <v>182</v>
      </c>
      <c r="AL28" s="864"/>
      <c r="AM28" s="864"/>
      <c r="AN28" s="864"/>
      <c r="AO28" s="864"/>
      <c r="AP28" s="864" t="s">
        <v>592</v>
      </c>
      <c r="AQ28" s="864"/>
      <c r="AR28" s="864"/>
      <c r="AS28" s="864"/>
      <c r="AT28" s="864"/>
      <c r="AU28" s="864" t="s">
        <v>592</v>
      </c>
      <c r="AV28" s="864"/>
      <c r="AW28" s="864"/>
      <c r="AX28" s="864"/>
      <c r="AY28" s="864"/>
      <c r="AZ28" s="865"/>
      <c r="BA28" s="865"/>
      <c r="BB28" s="865"/>
      <c r="BC28" s="865"/>
      <c r="BD28" s="865"/>
      <c r="BE28" s="856"/>
      <c r="BF28" s="856"/>
      <c r="BG28" s="856"/>
      <c r="BH28" s="856"/>
      <c r="BI28" s="857"/>
      <c r="BJ28" s="228"/>
      <c r="BK28" s="228"/>
      <c r="BL28" s="228"/>
      <c r="BM28" s="228"/>
      <c r="BN28" s="228"/>
      <c r="BO28" s="237"/>
      <c r="BP28" s="237"/>
      <c r="BQ28" s="234">
        <v>22</v>
      </c>
      <c r="BR28" s="235"/>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6"/>
    </row>
    <row r="29" spans="1:131" ht="26.25" customHeight="1" x14ac:dyDescent="0.15">
      <c r="A29" s="238">
        <v>2</v>
      </c>
      <c r="B29" s="816" t="s">
        <v>407</v>
      </c>
      <c r="C29" s="817"/>
      <c r="D29" s="817"/>
      <c r="E29" s="817"/>
      <c r="F29" s="817"/>
      <c r="G29" s="817"/>
      <c r="H29" s="817"/>
      <c r="I29" s="817"/>
      <c r="J29" s="817"/>
      <c r="K29" s="817"/>
      <c r="L29" s="817"/>
      <c r="M29" s="817"/>
      <c r="N29" s="817"/>
      <c r="O29" s="817"/>
      <c r="P29" s="818"/>
      <c r="Q29" s="819">
        <v>251</v>
      </c>
      <c r="R29" s="820"/>
      <c r="S29" s="820"/>
      <c r="T29" s="820"/>
      <c r="U29" s="820"/>
      <c r="V29" s="820">
        <v>245</v>
      </c>
      <c r="W29" s="820"/>
      <c r="X29" s="820"/>
      <c r="Y29" s="820"/>
      <c r="Z29" s="820"/>
      <c r="AA29" s="820">
        <v>6</v>
      </c>
      <c r="AB29" s="820"/>
      <c r="AC29" s="820"/>
      <c r="AD29" s="820"/>
      <c r="AE29" s="821"/>
      <c r="AF29" s="822">
        <v>6</v>
      </c>
      <c r="AG29" s="823"/>
      <c r="AH29" s="823"/>
      <c r="AI29" s="823"/>
      <c r="AJ29" s="824"/>
      <c r="AK29" s="870">
        <v>64</v>
      </c>
      <c r="AL29" s="866"/>
      <c r="AM29" s="866"/>
      <c r="AN29" s="866"/>
      <c r="AO29" s="866"/>
      <c r="AP29" s="866" t="s">
        <v>592</v>
      </c>
      <c r="AQ29" s="866"/>
      <c r="AR29" s="866"/>
      <c r="AS29" s="866"/>
      <c r="AT29" s="866"/>
      <c r="AU29" s="866" t="s">
        <v>592</v>
      </c>
      <c r="AV29" s="866"/>
      <c r="AW29" s="866"/>
      <c r="AX29" s="866"/>
      <c r="AY29" s="866"/>
      <c r="AZ29" s="867"/>
      <c r="BA29" s="867"/>
      <c r="BB29" s="867"/>
      <c r="BC29" s="867"/>
      <c r="BD29" s="867"/>
      <c r="BE29" s="868"/>
      <c r="BF29" s="868"/>
      <c r="BG29" s="868"/>
      <c r="BH29" s="868"/>
      <c r="BI29" s="869"/>
      <c r="BJ29" s="228"/>
      <c r="BK29" s="228"/>
      <c r="BL29" s="228"/>
      <c r="BM29" s="228"/>
      <c r="BN29" s="228"/>
      <c r="BO29" s="237"/>
      <c r="BP29" s="237"/>
      <c r="BQ29" s="234">
        <v>23</v>
      </c>
      <c r="BR29" s="235"/>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6"/>
    </row>
    <row r="30" spans="1:131" ht="26.25" customHeight="1" x14ac:dyDescent="0.15">
      <c r="A30" s="238">
        <v>3</v>
      </c>
      <c r="B30" s="816" t="s">
        <v>408</v>
      </c>
      <c r="C30" s="817"/>
      <c r="D30" s="817"/>
      <c r="E30" s="817"/>
      <c r="F30" s="817"/>
      <c r="G30" s="817"/>
      <c r="H30" s="817"/>
      <c r="I30" s="817"/>
      <c r="J30" s="817"/>
      <c r="K30" s="817"/>
      <c r="L30" s="817"/>
      <c r="M30" s="817"/>
      <c r="N30" s="817"/>
      <c r="O30" s="817"/>
      <c r="P30" s="818"/>
      <c r="Q30" s="819">
        <v>1939</v>
      </c>
      <c r="R30" s="820"/>
      <c r="S30" s="820"/>
      <c r="T30" s="820"/>
      <c r="U30" s="820"/>
      <c r="V30" s="820">
        <v>1748</v>
      </c>
      <c r="W30" s="820"/>
      <c r="X30" s="820"/>
      <c r="Y30" s="820"/>
      <c r="Z30" s="820"/>
      <c r="AA30" s="820">
        <v>191</v>
      </c>
      <c r="AB30" s="820"/>
      <c r="AC30" s="820"/>
      <c r="AD30" s="820"/>
      <c r="AE30" s="821"/>
      <c r="AF30" s="822">
        <v>191</v>
      </c>
      <c r="AG30" s="823"/>
      <c r="AH30" s="823"/>
      <c r="AI30" s="823"/>
      <c r="AJ30" s="824"/>
      <c r="AK30" s="870">
        <v>297</v>
      </c>
      <c r="AL30" s="866"/>
      <c r="AM30" s="866"/>
      <c r="AN30" s="866"/>
      <c r="AO30" s="866"/>
      <c r="AP30" s="866" t="s">
        <v>592</v>
      </c>
      <c r="AQ30" s="866"/>
      <c r="AR30" s="866"/>
      <c r="AS30" s="866"/>
      <c r="AT30" s="866"/>
      <c r="AU30" s="866" t="s">
        <v>592</v>
      </c>
      <c r="AV30" s="866"/>
      <c r="AW30" s="866"/>
      <c r="AX30" s="866"/>
      <c r="AY30" s="866"/>
      <c r="AZ30" s="867"/>
      <c r="BA30" s="867"/>
      <c r="BB30" s="867"/>
      <c r="BC30" s="867"/>
      <c r="BD30" s="867"/>
      <c r="BE30" s="868"/>
      <c r="BF30" s="868"/>
      <c r="BG30" s="868"/>
      <c r="BH30" s="868"/>
      <c r="BI30" s="869"/>
      <c r="BJ30" s="228"/>
      <c r="BK30" s="228"/>
      <c r="BL30" s="228"/>
      <c r="BM30" s="228"/>
      <c r="BN30" s="228"/>
      <c r="BO30" s="237"/>
      <c r="BP30" s="237"/>
      <c r="BQ30" s="234">
        <v>24</v>
      </c>
      <c r="BR30" s="235"/>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6"/>
    </row>
    <row r="31" spans="1:131" ht="26.25" customHeight="1" x14ac:dyDescent="0.15">
      <c r="A31" s="238">
        <v>4</v>
      </c>
      <c r="B31" s="816" t="s">
        <v>409</v>
      </c>
      <c r="C31" s="817"/>
      <c r="D31" s="817"/>
      <c r="E31" s="817"/>
      <c r="F31" s="817"/>
      <c r="G31" s="817"/>
      <c r="H31" s="817"/>
      <c r="I31" s="817"/>
      <c r="J31" s="817"/>
      <c r="K31" s="817"/>
      <c r="L31" s="817"/>
      <c r="M31" s="817"/>
      <c r="N31" s="817"/>
      <c r="O31" s="817"/>
      <c r="P31" s="818"/>
      <c r="Q31" s="819">
        <v>5</v>
      </c>
      <c r="R31" s="820"/>
      <c r="S31" s="820"/>
      <c r="T31" s="820"/>
      <c r="U31" s="820"/>
      <c r="V31" s="820">
        <v>4</v>
      </c>
      <c r="W31" s="820"/>
      <c r="X31" s="820"/>
      <c r="Y31" s="820"/>
      <c r="Z31" s="820"/>
      <c r="AA31" s="820">
        <v>1</v>
      </c>
      <c r="AB31" s="820"/>
      <c r="AC31" s="820"/>
      <c r="AD31" s="820"/>
      <c r="AE31" s="821"/>
      <c r="AF31" s="822">
        <v>1</v>
      </c>
      <c r="AG31" s="823"/>
      <c r="AH31" s="823"/>
      <c r="AI31" s="823"/>
      <c r="AJ31" s="824"/>
      <c r="AK31" s="870" t="s">
        <v>592</v>
      </c>
      <c r="AL31" s="866"/>
      <c r="AM31" s="866"/>
      <c r="AN31" s="866"/>
      <c r="AO31" s="866"/>
      <c r="AP31" s="866" t="s">
        <v>592</v>
      </c>
      <c r="AQ31" s="866"/>
      <c r="AR31" s="866"/>
      <c r="AS31" s="866"/>
      <c r="AT31" s="866"/>
      <c r="AU31" s="866" t="s">
        <v>592</v>
      </c>
      <c r="AV31" s="866"/>
      <c r="AW31" s="866"/>
      <c r="AX31" s="866"/>
      <c r="AY31" s="866"/>
      <c r="AZ31" s="867"/>
      <c r="BA31" s="867"/>
      <c r="BB31" s="867"/>
      <c r="BC31" s="867"/>
      <c r="BD31" s="867"/>
      <c r="BE31" s="868"/>
      <c r="BF31" s="868"/>
      <c r="BG31" s="868"/>
      <c r="BH31" s="868"/>
      <c r="BI31" s="869"/>
      <c r="BJ31" s="228"/>
      <c r="BK31" s="228"/>
      <c r="BL31" s="228"/>
      <c r="BM31" s="228"/>
      <c r="BN31" s="228"/>
      <c r="BO31" s="237"/>
      <c r="BP31" s="237"/>
      <c r="BQ31" s="234">
        <v>25</v>
      </c>
      <c r="BR31" s="235"/>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6"/>
    </row>
    <row r="32" spans="1:131" ht="26.25" customHeight="1" x14ac:dyDescent="0.15">
      <c r="A32" s="238">
        <v>5</v>
      </c>
      <c r="B32" s="816" t="s">
        <v>410</v>
      </c>
      <c r="C32" s="817"/>
      <c r="D32" s="817"/>
      <c r="E32" s="817"/>
      <c r="F32" s="817"/>
      <c r="G32" s="817"/>
      <c r="H32" s="817"/>
      <c r="I32" s="817"/>
      <c r="J32" s="817"/>
      <c r="K32" s="817"/>
      <c r="L32" s="817"/>
      <c r="M32" s="817"/>
      <c r="N32" s="817"/>
      <c r="O32" s="817"/>
      <c r="P32" s="818"/>
      <c r="Q32" s="819">
        <v>438</v>
      </c>
      <c r="R32" s="820"/>
      <c r="S32" s="820"/>
      <c r="T32" s="820"/>
      <c r="U32" s="820"/>
      <c r="V32" s="820">
        <v>299</v>
      </c>
      <c r="W32" s="820"/>
      <c r="X32" s="820"/>
      <c r="Y32" s="820"/>
      <c r="Z32" s="820"/>
      <c r="AA32" s="820">
        <v>139</v>
      </c>
      <c r="AB32" s="820"/>
      <c r="AC32" s="820"/>
      <c r="AD32" s="820"/>
      <c r="AE32" s="821"/>
      <c r="AF32" s="822">
        <v>1492</v>
      </c>
      <c r="AG32" s="823"/>
      <c r="AH32" s="823"/>
      <c r="AI32" s="823"/>
      <c r="AJ32" s="824"/>
      <c r="AK32" s="870">
        <v>5</v>
      </c>
      <c r="AL32" s="866"/>
      <c r="AM32" s="866"/>
      <c r="AN32" s="866"/>
      <c r="AO32" s="866"/>
      <c r="AP32" s="866">
        <v>102</v>
      </c>
      <c r="AQ32" s="866"/>
      <c r="AR32" s="866"/>
      <c r="AS32" s="866"/>
      <c r="AT32" s="866"/>
      <c r="AU32" s="866">
        <v>2</v>
      </c>
      <c r="AV32" s="866"/>
      <c r="AW32" s="866"/>
      <c r="AX32" s="866"/>
      <c r="AY32" s="866"/>
      <c r="AZ32" s="867"/>
      <c r="BA32" s="867"/>
      <c r="BB32" s="867"/>
      <c r="BC32" s="867"/>
      <c r="BD32" s="867"/>
      <c r="BE32" s="868" t="s">
        <v>411</v>
      </c>
      <c r="BF32" s="868"/>
      <c r="BG32" s="868"/>
      <c r="BH32" s="868"/>
      <c r="BI32" s="869"/>
      <c r="BJ32" s="228"/>
      <c r="BK32" s="228"/>
      <c r="BL32" s="228"/>
      <c r="BM32" s="228"/>
      <c r="BN32" s="228"/>
      <c r="BO32" s="237"/>
      <c r="BP32" s="237"/>
      <c r="BQ32" s="234">
        <v>26</v>
      </c>
      <c r="BR32" s="235"/>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6"/>
    </row>
    <row r="33" spans="1:131" ht="26.25" customHeight="1" x14ac:dyDescent="0.15">
      <c r="A33" s="238">
        <v>6</v>
      </c>
      <c r="B33" s="816" t="s">
        <v>412</v>
      </c>
      <c r="C33" s="817"/>
      <c r="D33" s="817"/>
      <c r="E33" s="817"/>
      <c r="F33" s="817"/>
      <c r="G33" s="817"/>
      <c r="H33" s="817"/>
      <c r="I33" s="817"/>
      <c r="J33" s="817"/>
      <c r="K33" s="817"/>
      <c r="L33" s="817"/>
      <c r="M33" s="817"/>
      <c r="N33" s="817"/>
      <c r="O33" s="817"/>
      <c r="P33" s="818"/>
      <c r="Q33" s="819">
        <v>460</v>
      </c>
      <c r="R33" s="820"/>
      <c r="S33" s="820"/>
      <c r="T33" s="820"/>
      <c r="U33" s="820"/>
      <c r="V33" s="820">
        <v>444</v>
      </c>
      <c r="W33" s="820"/>
      <c r="X33" s="820"/>
      <c r="Y33" s="820"/>
      <c r="Z33" s="820"/>
      <c r="AA33" s="820">
        <v>16</v>
      </c>
      <c r="AB33" s="820"/>
      <c r="AC33" s="820"/>
      <c r="AD33" s="820"/>
      <c r="AE33" s="821"/>
      <c r="AF33" s="822">
        <v>14</v>
      </c>
      <c r="AG33" s="823"/>
      <c r="AH33" s="823"/>
      <c r="AI33" s="823"/>
      <c r="AJ33" s="824"/>
      <c r="AK33" s="870">
        <v>214</v>
      </c>
      <c r="AL33" s="866"/>
      <c r="AM33" s="866"/>
      <c r="AN33" s="866"/>
      <c r="AO33" s="866"/>
      <c r="AP33" s="866">
        <v>2511</v>
      </c>
      <c r="AQ33" s="866"/>
      <c r="AR33" s="866"/>
      <c r="AS33" s="866"/>
      <c r="AT33" s="866"/>
      <c r="AU33" s="866">
        <v>2506</v>
      </c>
      <c r="AV33" s="866"/>
      <c r="AW33" s="866"/>
      <c r="AX33" s="866"/>
      <c r="AY33" s="866"/>
      <c r="AZ33" s="867"/>
      <c r="BA33" s="867"/>
      <c r="BB33" s="867"/>
      <c r="BC33" s="867"/>
      <c r="BD33" s="867"/>
      <c r="BE33" s="868" t="s">
        <v>413</v>
      </c>
      <c r="BF33" s="868"/>
      <c r="BG33" s="868"/>
      <c r="BH33" s="868"/>
      <c r="BI33" s="869"/>
      <c r="BJ33" s="228"/>
      <c r="BK33" s="228"/>
      <c r="BL33" s="228"/>
      <c r="BM33" s="228"/>
      <c r="BN33" s="228"/>
      <c r="BO33" s="237"/>
      <c r="BP33" s="237"/>
      <c r="BQ33" s="234">
        <v>27</v>
      </c>
      <c r="BR33" s="235"/>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6"/>
    </row>
    <row r="34" spans="1:131" ht="26.25" customHeight="1" x14ac:dyDescent="0.15">
      <c r="A34" s="238">
        <v>7</v>
      </c>
      <c r="B34" s="816" t="s">
        <v>414</v>
      </c>
      <c r="C34" s="817"/>
      <c r="D34" s="817"/>
      <c r="E34" s="817"/>
      <c r="F34" s="817"/>
      <c r="G34" s="817"/>
      <c r="H34" s="817"/>
      <c r="I34" s="817"/>
      <c r="J34" s="817"/>
      <c r="K34" s="817"/>
      <c r="L34" s="817"/>
      <c r="M34" s="817"/>
      <c r="N34" s="817"/>
      <c r="O34" s="817"/>
      <c r="P34" s="818"/>
      <c r="Q34" s="819">
        <v>295</v>
      </c>
      <c r="R34" s="820"/>
      <c r="S34" s="820"/>
      <c r="T34" s="820"/>
      <c r="U34" s="820"/>
      <c r="V34" s="820">
        <v>292</v>
      </c>
      <c r="W34" s="820"/>
      <c r="X34" s="820"/>
      <c r="Y34" s="820"/>
      <c r="Z34" s="820"/>
      <c r="AA34" s="820">
        <v>4</v>
      </c>
      <c r="AB34" s="820"/>
      <c r="AC34" s="820"/>
      <c r="AD34" s="820"/>
      <c r="AE34" s="821"/>
      <c r="AF34" s="822">
        <v>4</v>
      </c>
      <c r="AG34" s="823"/>
      <c r="AH34" s="823"/>
      <c r="AI34" s="823"/>
      <c r="AJ34" s="824"/>
      <c r="AK34" s="870">
        <v>173</v>
      </c>
      <c r="AL34" s="866"/>
      <c r="AM34" s="866"/>
      <c r="AN34" s="866"/>
      <c r="AO34" s="866"/>
      <c r="AP34" s="866">
        <v>1927</v>
      </c>
      <c r="AQ34" s="866"/>
      <c r="AR34" s="866"/>
      <c r="AS34" s="866"/>
      <c r="AT34" s="866"/>
      <c r="AU34" s="866">
        <v>1813</v>
      </c>
      <c r="AV34" s="866"/>
      <c r="AW34" s="866"/>
      <c r="AX34" s="866"/>
      <c r="AY34" s="866"/>
      <c r="AZ34" s="867"/>
      <c r="BA34" s="867"/>
      <c r="BB34" s="867"/>
      <c r="BC34" s="867"/>
      <c r="BD34" s="867"/>
      <c r="BE34" s="868" t="s">
        <v>413</v>
      </c>
      <c r="BF34" s="868"/>
      <c r="BG34" s="868"/>
      <c r="BH34" s="868"/>
      <c r="BI34" s="869"/>
      <c r="BJ34" s="228"/>
      <c r="BK34" s="228"/>
      <c r="BL34" s="228"/>
      <c r="BM34" s="228"/>
      <c r="BN34" s="228"/>
      <c r="BO34" s="237"/>
      <c r="BP34" s="237"/>
      <c r="BQ34" s="234">
        <v>28</v>
      </c>
      <c r="BR34" s="235"/>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6"/>
    </row>
    <row r="35" spans="1:131" ht="26.25" customHeight="1" x14ac:dyDescent="0.15">
      <c r="A35" s="238">
        <v>8</v>
      </c>
      <c r="B35" s="816" t="s">
        <v>415</v>
      </c>
      <c r="C35" s="817"/>
      <c r="D35" s="817"/>
      <c r="E35" s="817"/>
      <c r="F35" s="817"/>
      <c r="G35" s="817"/>
      <c r="H35" s="817"/>
      <c r="I35" s="817"/>
      <c r="J35" s="817"/>
      <c r="K35" s="817"/>
      <c r="L35" s="817"/>
      <c r="M35" s="817"/>
      <c r="N35" s="817"/>
      <c r="O35" s="817"/>
      <c r="P35" s="818"/>
      <c r="Q35" s="819">
        <v>84</v>
      </c>
      <c r="R35" s="820"/>
      <c r="S35" s="820"/>
      <c r="T35" s="820"/>
      <c r="U35" s="820"/>
      <c r="V35" s="820">
        <v>75</v>
      </c>
      <c r="W35" s="820"/>
      <c r="X35" s="820"/>
      <c r="Y35" s="820"/>
      <c r="Z35" s="820"/>
      <c r="AA35" s="820">
        <v>9</v>
      </c>
      <c r="AB35" s="820"/>
      <c r="AC35" s="820"/>
      <c r="AD35" s="820"/>
      <c r="AE35" s="821"/>
      <c r="AF35" s="822">
        <v>9</v>
      </c>
      <c r="AG35" s="823"/>
      <c r="AH35" s="823"/>
      <c r="AI35" s="823"/>
      <c r="AJ35" s="824"/>
      <c r="AK35" s="870">
        <v>60</v>
      </c>
      <c r="AL35" s="866"/>
      <c r="AM35" s="866"/>
      <c r="AN35" s="866"/>
      <c r="AO35" s="866"/>
      <c r="AP35" s="866" t="s">
        <v>592</v>
      </c>
      <c r="AQ35" s="866"/>
      <c r="AR35" s="866"/>
      <c r="AS35" s="866"/>
      <c r="AT35" s="866"/>
      <c r="AU35" s="866">
        <v>40</v>
      </c>
      <c r="AV35" s="866"/>
      <c r="AW35" s="866"/>
      <c r="AX35" s="866"/>
      <c r="AY35" s="866"/>
      <c r="AZ35" s="867"/>
      <c r="BA35" s="867"/>
      <c r="BB35" s="867"/>
      <c r="BC35" s="867"/>
      <c r="BD35" s="867"/>
      <c r="BE35" s="868" t="s">
        <v>413</v>
      </c>
      <c r="BF35" s="868"/>
      <c r="BG35" s="868"/>
      <c r="BH35" s="868"/>
      <c r="BI35" s="869"/>
      <c r="BJ35" s="228"/>
      <c r="BK35" s="228"/>
      <c r="BL35" s="228"/>
      <c r="BM35" s="228"/>
      <c r="BN35" s="228"/>
      <c r="BO35" s="237"/>
      <c r="BP35" s="237"/>
      <c r="BQ35" s="234">
        <v>29</v>
      </c>
      <c r="BR35" s="235"/>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6"/>
    </row>
    <row r="36" spans="1:131" ht="26.25" customHeight="1" x14ac:dyDescent="0.15">
      <c r="A36" s="238">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28"/>
      <c r="BK36" s="228"/>
      <c r="BL36" s="228"/>
      <c r="BM36" s="228"/>
      <c r="BN36" s="228"/>
      <c r="BO36" s="237"/>
      <c r="BP36" s="237"/>
      <c r="BQ36" s="234">
        <v>30</v>
      </c>
      <c r="BR36" s="235"/>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6"/>
    </row>
    <row r="37" spans="1:131" ht="26.25" customHeight="1" x14ac:dyDescent="0.15">
      <c r="A37" s="238">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28"/>
      <c r="BK37" s="228"/>
      <c r="BL37" s="228"/>
      <c r="BM37" s="228"/>
      <c r="BN37" s="228"/>
      <c r="BO37" s="237"/>
      <c r="BP37" s="237"/>
      <c r="BQ37" s="234">
        <v>31</v>
      </c>
      <c r="BR37" s="235"/>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6"/>
    </row>
    <row r="38" spans="1:131" ht="26.25" customHeight="1" x14ac:dyDescent="0.15">
      <c r="A38" s="238">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28"/>
      <c r="BK38" s="228"/>
      <c r="BL38" s="228"/>
      <c r="BM38" s="228"/>
      <c r="BN38" s="228"/>
      <c r="BO38" s="237"/>
      <c r="BP38" s="237"/>
      <c r="BQ38" s="234">
        <v>32</v>
      </c>
      <c r="BR38" s="235"/>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6"/>
    </row>
    <row r="39" spans="1:131" ht="26.25" customHeight="1" x14ac:dyDescent="0.15">
      <c r="A39" s="238">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28"/>
      <c r="BK39" s="228"/>
      <c r="BL39" s="228"/>
      <c r="BM39" s="228"/>
      <c r="BN39" s="228"/>
      <c r="BO39" s="237"/>
      <c r="BP39" s="237"/>
      <c r="BQ39" s="234">
        <v>33</v>
      </c>
      <c r="BR39" s="235"/>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6"/>
    </row>
    <row r="40" spans="1:131" ht="26.25" customHeight="1" x14ac:dyDescent="0.15">
      <c r="A40" s="234">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28"/>
      <c r="BK40" s="228"/>
      <c r="BL40" s="228"/>
      <c r="BM40" s="228"/>
      <c r="BN40" s="228"/>
      <c r="BO40" s="237"/>
      <c r="BP40" s="237"/>
      <c r="BQ40" s="234">
        <v>34</v>
      </c>
      <c r="BR40" s="235"/>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6"/>
    </row>
    <row r="41" spans="1:131" ht="26.25" customHeight="1" x14ac:dyDescent="0.15">
      <c r="A41" s="234">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28"/>
      <c r="BK41" s="228"/>
      <c r="BL41" s="228"/>
      <c r="BM41" s="228"/>
      <c r="BN41" s="228"/>
      <c r="BO41" s="237"/>
      <c r="BP41" s="237"/>
      <c r="BQ41" s="234">
        <v>35</v>
      </c>
      <c r="BR41" s="235"/>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6"/>
    </row>
    <row r="42" spans="1:131" ht="26.25" customHeight="1" x14ac:dyDescent="0.15">
      <c r="A42" s="234">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28"/>
      <c r="BK42" s="228"/>
      <c r="BL42" s="228"/>
      <c r="BM42" s="228"/>
      <c r="BN42" s="228"/>
      <c r="BO42" s="237"/>
      <c r="BP42" s="237"/>
      <c r="BQ42" s="234">
        <v>36</v>
      </c>
      <c r="BR42" s="235"/>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6"/>
    </row>
    <row r="43" spans="1:131" ht="26.25" customHeight="1" x14ac:dyDescent="0.15">
      <c r="A43" s="234">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28"/>
      <c r="BK43" s="228"/>
      <c r="BL43" s="228"/>
      <c r="BM43" s="228"/>
      <c r="BN43" s="228"/>
      <c r="BO43" s="237"/>
      <c r="BP43" s="237"/>
      <c r="BQ43" s="234">
        <v>37</v>
      </c>
      <c r="BR43" s="235"/>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6"/>
    </row>
    <row r="44" spans="1:131" ht="26.25" customHeight="1" x14ac:dyDescent="0.15">
      <c r="A44" s="234">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28"/>
      <c r="BK44" s="228"/>
      <c r="BL44" s="228"/>
      <c r="BM44" s="228"/>
      <c r="BN44" s="228"/>
      <c r="BO44" s="237"/>
      <c r="BP44" s="237"/>
      <c r="BQ44" s="234">
        <v>38</v>
      </c>
      <c r="BR44" s="235"/>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6"/>
    </row>
    <row r="45" spans="1:131" ht="26.25" customHeight="1" x14ac:dyDescent="0.15">
      <c r="A45" s="234">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28"/>
      <c r="BK45" s="228"/>
      <c r="BL45" s="228"/>
      <c r="BM45" s="228"/>
      <c r="BN45" s="228"/>
      <c r="BO45" s="237"/>
      <c r="BP45" s="237"/>
      <c r="BQ45" s="234">
        <v>39</v>
      </c>
      <c r="BR45" s="235"/>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6"/>
    </row>
    <row r="46" spans="1:131" ht="26.25" customHeight="1" x14ac:dyDescent="0.15">
      <c r="A46" s="234">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28"/>
      <c r="BK46" s="228"/>
      <c r="BL46" s="228"/>
      <c r="BM46" s="228"/>
      <c r="BN46" s="228"/>
      <c r="BO46" s="237"/>
      <c r="BP46" s="237"/>
      <c r="BQ46" s="234">
        <v>40</v>
      </c>
      <c r="BR46" s="235"/>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6"/>
    </row>
    <row r="47" spans="1:131" ht="26.25" customHeight="1" x14ac:dyDescent="0.15">
      <c r="A47" s="234">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28"/>
      <c r="BK47" s="228"/>
      <c r="BL47" s="228"/>
      <c r="BM47" s="228"/>
      <c r="BN47" s="228"/>
      <c r="BO47" s="237"/>
      <c r="BP47" s="237"/>
      <c r="BQ47" s="234">
        <v>41</v>
      </c>
      <c r="BR47" s="235"/>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6"/>
    </row>
    <row r="48" spans="1:131" ht="26.25" customHeight="1" x14ac:dyDescent="0.15">
      <c r="A48" s="234">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28"/>
      <c r="BK48" s="228"/>
      <c r="BL48" s="228"/>
      <c r="BM48" s="228"/>
      <c r="BN48" s="228"/>
      <c r="BO48" s="237"/>
      <c r="BP48" s="237"/>
      <c r="BQ48" s="234">
        <v>42</v>
      </c>
      <c r="BR48" s="235"/>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6"/>
    </row>
    <row r="49" spans="1:131" ht="26.25" customHeight="1" x14ac:dyDescent="0.15">
      <c r="A49" s="234">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28"/>
      <c r="BK49" s="228"/>
      <c r="BL49" s="228"/>
      <c r="BM49" s="228"/>
      <c r="BN49" s="228"/>
      <c r="BO49" s="237"/>
      <c r="BP49" s="237"/>
      <c r="BQ49" s="234">
        <v>43</v>
      </c>
      <c r="BR49" s="235"/>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6"/>
    </row>
    <row r="50" spans="1:131" ht="26.25" customHeight="1" x14ac:dyDescent="0.15">
      <c r="A50" s="234">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28"/>
      <c r="BK50" s="228"/>
      <c r="BL50" s="228"/>
      <c r="BM50" s="228"/>
      <c r="BN50" s="228"/>
      <c r="BO50" s="237"/>
      <c r="BP50" s="237"/>
      <c r="BQ50" s="234">
        <v>44</v>
      </c>
      <c r="BR50" s="235"/>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6"/>
    </row>
    <row r="51" spans="1:131" ht="26.25" customHeight="1" x14ac:dyDescent="0.15">
      <c r="A51" s="234">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28"/>
      <c r="BK51" s="228"/>
      <c r="BL51" s="228"/>
      <c r="BM51" s="228"/>
      <c r="BN51" s="228"/>
      <c r="BO51" s="237"/>
      <c r="BP51" s="237"/>
      <c r="BQ51" s="234">
        <v>45</v>
      </c>
      <c r="BR51" s="235"/>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6"/>
    </row>
    <row r="52" spans="1:131" ht="26.25" customHeight="1" x14ac:dyDescent="0.15">
      <c r="A52" s="234">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28"/>
      <c r="BK52" s="228"/>
      <c r="BL52" s="228"/>
      <c r="BM52" s="228"/>
      <c r="BN52" s="228"/>
      <c r="BO52" s="237"/>
      <c r="BP52" s="237"/>
      <c r="BQ52" s="234">
        <v>46</v>
      </c>
      <c r="BR52" s="235"/>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6"/>
    </row>
    <row r="53" spans="1:131" ht="26.25" customHeight="1" x14ac:dyDescent="0.15">
      <c r="A53" s="234">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28"/>
      <c r="BK53" s="228"/>
      <c r="BL53" s="228"/>
      <c r="BM53" s="228"/>
      <c r="BN53" s="228"/>
      <c r="BO53" s="237"/>
      <c r="BP53" s="237"/>
      <c r="BQ53" s="234">
        <v>47</v>
      </c>
      <c r="BR53" s="235"/>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6"/>
    </row>
    <row r="54" spans="1:131" ht="26.25" customHeight="1" x14ac:dyDescent="0.15">
      <c r="A54" s="234">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28"/>
      <c r="BK54" s="228"/>
      <c r="BL54" s="228"/>
      <c r="BM54" s="228"/>
      <c r="BN54" s="228"/>
      <c r="BO54" s="237"/>
      <c r="BP54" s="237"/>
      <c r="BQ54" s="234">
        <v>48</v>
      </c>
      <c r="BR54" s="235"/>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6"/>
    </row>
    <row r="55" spans="1:131" ht="26.25" customHeight="1" x14ac:dyDescent="0.15">
      <c r="A55" s="234">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28"/>
      <c r="BK55" s="228"/>
      <c r="BL55" s="228"/>
      <c r="BM55" s="228"/>
      <c r="BN55" s="228"/>
      <c r="BO55" s="237"/>
      <c r="BP55" s="237"/>
      <c r="BQ55" s="234">
        <v>49</v>
      </c>
      <c r="BR55" s="235"/>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6"/>
    </row>
    <row r="56" spans="1:131" ht="26.25" customHeight="1" x14ac:dyDescent="0.15">
      <c r="A56" s="234">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28"/>
      <c r="BK56" s="228"/>
      <c r="BL56" s="228"/>
      <c r="BM56" s="228"/>
      <c r="BN56" s="228"/>
      <c r="BO56" s="237"/>
      <c r="BP56" s="237"/>
      <c r="BQ56" s="234">
        <v>50</v>
      </c>
      <c r="BR56" s="235"/>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6"/>
    </row>
    <row r="57" spans="1:131" ht="26.25" customHeight="1" x14ac:dyDescent="0.15">
      <c r="A57" s="234">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28"/>
      <c r="BK57" s="228"/>
      <c r="BL57" s="228"/>
      <c r="BM57" s="228"/>
      <c r="BN57" s="228"/>
      <c r="BO57" s="237"/>
      <c r="BP57" s="237"/>
      <c r="BQ57" s="234">
        <v>51</v>
      </c>
      <c r="BR57" s="235"/>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6"/>
    </row>
    <row r="58" spans="1:131" ht="26.25" customHeight="1" x14ac:dyDescent="0.15">
      <c r="A58" s="234">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28"/>
      <c r="BK58" s="228"/>
      <c r="BL58" s="228"/>
      <c r="BM58" s="228"/>
      <c r="BN58" s="228"/>
      <c r="BO58" s="237"/>
      <c r="BP58" s="237"/>
      <c r="BQ58" s="234">
        <v>52</v>
      </c>
      <c r="BR58" s="235"/>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6"/>
    </row>
    <row r="59" spans="1:131" ht="26.25" customHeight="1" x14ac:dyDescent="0.15">
      <c r="A59" s="234">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28"/>
      <c r="BK59" s="228"/>
      <c r="BL59" s="228"/>
      <c r="BM59" s="228"/>
      <c r="BN59" s="228"/>
      <c r="BO59" s="237"/>
      <c r="BP59" s="237"/>
      <c r="BQ59" s="234">
        <v>53</v>
      </c>
      <c r="BR59" s="235"/>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6"/>
    </row>
    <row r="60" spans="1:131" ht="26.25" customHeight="1" x14ac:dyDescent="0.15">
      <c r="A60" s="234">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28"/>
      <c r="BK60" s="228"/>
      <c r="BL60" s="228"/>
      <c r="BM60" s="228"/>
      <c r="BN60" s="228"/>
      <c r="BO60" s="237"/>
      <c r="BP60" s="237"/>
      <c r="BQ60" s="234">
        <v>54</v>
      </c>
      <c r="BR60" s="235"/>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6"/>
    </row>
    <row r="61" spans="1:131" ht="26.25" customHeight="1" thickBot="1" x14ac:dyDescent="0.2">
      <c r="A61" s="234">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28"/>
      <c r="BK61" s="228"/>
      <c r="BL61" s="228"/>
      <c r="BM61" s="228"/>
      <c r="BN61" s="228"/>
      <c r="BO61" s="237"/>
      <c r="BP61" s="237"/>
      <c r="BQ61" s="234">
        <v>55</v>
      </c>
      <c r="BR61" s="235"/>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6"/>
    </row>
    <row r="62" spans="1:131" ht="26.25" customHeight="1" x14ac:dyDescent="0.15">
      <c r="A62" s="234">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37"/>
      <c r="BP62" s="237"/>
      <c r="BQ62" s="234">
        <v>56</v>
      </c>
      <c r="BR62" s="235"/>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6"/>
    </row>
    <row r="63" spans="1:131" ht="26.25" customHeight="1" thickBot="1" x14ac:dyDescent="0.2">
      <c r="A63" s="236" t="s">
        <v>393</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1771</v>
      </c>
      <c r="AG63" s="880"/>
      <c r="AH63" s="880"/>
      <c r="AI63" s="880"/>
      <c r="AJ63" s="881"/>
      <c r="AK63" s="882"/>
      <c r="AL63" s="877"/>
      <c r="AM63" s="877"/>
      <c r="AN63" s="877"/>
      <c r="AO63" s="877"/>
      <c r="AP63" s="880">
        <v>4540</v>
      </c>
      <c r="AQ63" s="880"/>
      <c r="AR63" s="880"/>
      <c r="AS63" s="880"/>
      <c r="AT63" s="880"/>
      <c r="AU63" s="880">
        <v>4361</v>
      </c>
      <c r="AV63" s="880"/>
      <c r="AW63" s="880"/>
      <c r="AX63" s="880"/>
      <c r="AY63" s="880"/>
      <c r="AZ63" s="884"/>
      <c r="BA63" s="884"/>
      <c r="BB63" s="884"/>
      <c r="BC63" s="884"/>
      <c r="BD63" s="884"/>
      <c r="BE63" s="885"/>
      <c r="BF63" s="885"/>
      <c r="BG63" s="885"/>
      <c r="BH63" s="885"/>
      <c r="BI63" s="886"/>
      <c r="BJ63" s="887" t="s">
        <v>418</v>
      </c>
      <c r="BK63" s="888"/>
      <c r="BL63" s="888"/>
      <c r="BM63" s="888"/>
      <c r="BN63" s="889"/>
      <c r="BO63" s="237"/>
      <c r="BP63" s="237"/>
      <c r="BQ63" s="234">
        <v>57</v>
      </c>
      <c r="BR63" s="235"/>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6"/>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423</v>
      </c>
      <c r="AB66" s="770"/>
      <c r="AC66" s="770"/>
      <c r="AD66" s="770"/>
      <c r="AE66" s="771"/>
      <c r="AF66" s="890" t="s">
        <v>424</v>
      </c>
      <c r="AG66" s="851"/>
      <c r="AH66" s="851"/>
      <c r="AI66" s="851"/>
      <c r="AJ66" s="891"/>
      <c r="AK66" s="769" t="s">
        <v>425</v>
      </c>
      <c r="AL66" s="764"/>
      <c r="AM66" s="764"/>
      <c r="AN66" s="764"/>
      <c r="AO66" s="765"/>
      <c r="AP66" s="769" t="s">
        <v>426</v>
      </c>
      <c r="AQ66" s="770"/>
      <c r="AR66" s="770"/>
      <c r="AS66" s="770"/>
      <c r="AT66" s="771"/>
      <c r="AU66" s="769" t="s">
        <v>427</v>
      </c>
      <c r="AV66" s="770"/>
      <c r="AW66" s="770"/>
      <c r="AX66" s="770"/>
      <c r="AY66" s="771"/>
      <c r="AZ66" s="769" t="s">
        <v>381</v>
      </c>
      <c r="BA66" s="770"/>
      <c r="BB66" s="770"/>
      <c r="BC66" s="770"/>
      <c r="BD66" s="776"/>
      <c r="BE66" s="237"/>
      <c r="BF66" s="237"/>
      <c r="BG66" s="237"/>
      <c r="BH66" s="237"/>
      <c r="BI66" s="237"/>
      <c r="BJ66" s="237"/>
      <c r="BK66" s="237"/>
      <c r="BL66" s="237"/>
      <c r="BM66" s="237"/>
      <c r="BN66" s="237"/>
      <c r="BO66" s="237"/>
      <c r="BP66" s="237"/>
      <c r="BQ66" s="234">
        <v>60</v>
      </c>
      <c r="BR66" s="239"/>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26"/>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26"/>
    </row>
    <row r="68" spans="1:131" ht="26.25" customHeight="1" thickTop="1" x14ac:dyDescent="0.15">
      <c r="A68" s="232">
        <v>1</v>
      </c>
      <c r="B68" s="905" t="s">
        <v>593</v>
      </c>
      <c r="C68" s="906"/>
      <c r="D68" s="906"/>
      <c r="E68" s="906"/>
      <c r="F68" s="906"/>
      <c r="G68" s="906"/>
      <c r="H68" s="906"/>
      <c r="I68" s="906"/>
      <c r="J68" s="906"/>
      <c r="K68" s="906"/>
      <c r="L68" s="906"/>
      <c r="M68" s="906"/>
      <c r="N68" s="906"/>
      <c r="O68" s="906"/>
      <c r="P68" s="907"/>
      <c r="Q68" s="908">
        <v>16052</v>
      </c>
      <c r="R68" s="902"/>
      <c r="S68" s="902"/>
      <c r="T68" s="902"/>
      <c r="U68" s="902"/>
      <c r="V68" s="902">
        <v>16031</v>
      </c>
      <c r="W68" s="902"/>
      <c r="X68" s="902"/>
      <c r="Y68" s="902"/>
      <c r="Z68" s="902"/>
      <c r="AA68" s="902">
        <v>21</v>
      </c>
      <c r="AB68" s="902"/>
      <c r="AC68" s="902"/>
      <c r="AD68" s="902"/>
      <c r="AE68" s="902"/>
      <c r="AF68" s="902">
        <v>14</v>
      </c>
      <c r="AG68" s="902"/>
      <c r="AH68" s="902"/>
      <c r="AI68" s="902"/>
      <c r="AJ68" s="902"/>
      <c r="AK68" s="902">
        <v>113</v>
      </c>
      <c r="AL68" s="902"/>
      <c r="AM68" s="902"/>
      <c r="AN68" s="902"/>
      <c r="AO68" s="902"/>
      <c r="AP68" s="902" t="s">
        <v>527</v>
      </c>
      <c r="AQ68" s="902"/>
      <c r="AR68" s="902"/>
      <c r="AS68" s="902"/>
      <c r="AT68" s="902"/>
      <c r="AU68" s="902" t="s">
        <v>527</v>
      </c>
      <c r="AV68" s="902"/>
      <c r="AW68" s="902"/>
      <c r="AX68" s="902"/>
      <c r="AY68" s="902"/>
      <c r="AZ68" s="903"/>
      <c r="BA68" s="903"/>
      <c r="BB68" s="903"/>
      <c r="BC68" s="903"/>
      <c r="BD68" s="904"/>
      <c r="BE68" s="237"/>
      <c r="BF68" s="237"/>
      <c r="BG68" s="237"/>
      <c r="BH68" s="237"/>
      <c r="BI68" s="237"/>
      <c r="BJ68" s="237"/>
      <c r="BK68" s="237"/>
      <c r="BL68" s="237"/>
      <c r="BM68" s="237"/>
      <c r="BN68" s="237"/>
      <c r="BO68" s="237"/>
      <c r="BP68" s="237"/>
      <c r="BQ68" s="234">
        <v>62</v>
      </c>
      <c r="BR68" s="239"/>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26"/>
    </row>
    <row r="69" spans="1:131" ht="26.25" customHeight="1" x14ac:dyDescent="0.15">
      <c r="A69" s="234">
        <v>2</v>
      </c>
      <c r="B69" s="909" t="s">
        <v>594</v>
      </c>
      <c r="C69" s="910"/>
      <c r="D69" s="910"/>
      <c r="E69" s="910"/>
      <c r="F69" s="910"/>
      <c r="G69" s="910"/>
      <c r="H69" s="910"/>
      <c r="I69" s="910"/>
      <c r="J69" s="910"/>
      <c r="K69" s="910"/>
      <c r="L69" s="910"/>
      <c r="M69" s="910"/>
      <c r="N69" s="910"/>
      <c r="O69" s="910"/>
      <c r="P69" s="911"/>
      <c r="Q69" s="912">
        <v>88</v>
      </c>
      <c r="R69" s="866"/>
      <c r="S69" s="866"/>
      <c r="T69" s="866"/>
      <c r="U69" s="866"/>
      <c r="V69" s="866">
        <v>87</v>
      </c>
      <c r="W69" s="866"/>
      <c r="X69" s="866"/>
      <c r="Y69" s="866"/>
      <c r="Z69" s="866"/>
      <c r="AA69" s="866">
        <v>1</v>
      </c>
      <c r="AB69" s="866"/>
      <c r="AC69" s="866"/>
      <c r="AD69" s="866"/>
      <c r="AE69" s="866"/>
      <c r="AF69" s="866">
        <v>1</v>
      </c>
      <c r="AG69" s="866"/>
      <c r="AH69" s="866"/>
      <c r="AI69" s="866"/>
      <c r="AJ69" s="866"/>
      <c r="AK69" s="866">
        <v>8</v>
      </c>
      <c r="AL69" s="866"/>
      <c r="AM69" s="866"/>
      <c r="AN69" s="866"/>
      <c r="AO69" s="866"/>
      <c r="AP69" s="866" t="s">
        <v>527</v>
      </c>
      <c r="AQ69" s="866"/>
      <c r="AR69" s="866"/>
      <c r="AS69" s="866"/>
      <c r="AT69" s="866"/>
      <c r="AU69" s="866" t="s">
        <v>527</v>
      </c>
      <c r="AV69" s="866"/>
      <c r="AW69" s="866"/>
      <c r="AX69" s="866"/>
      <c r="AY69" s="866"/>
      <c r="AZ69" s="868"/>
      <c r="BA69" s="868"/>
      <c r="BB69" s="868"/>
      <c r="BC69" s="868"/>
      <c r="BD69" s="869"/>
      <c r="BE69" s="237"/>
      <c r="BF69" s="237"/>
      <c r="BG69" s="237"/>
      <c r="BH69" s="237"/>
      <c r="BI69" s="237"/>
      <c r="BJ69" s="237"/>
      <c r="BK69" s="237"/>
      <c r="BL69" s="237"/>
      <c r="BM69" s="237"/>
      <c r="BN69" s="237"/>
      <c r="BO69" s="237"/>
      <c r="BP69" s="237"/>
      <c r="BQ69" s="234">
        <v>63</v>
      </c>
      <c r="BR69" s="239"/>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26"/>
    </row>
    <row r="70" spans="1:131" ht="26.25" customHeight="1" x14ac:dyDescent="0.15">
      <c r="A70" s="234">
        <v>3</v>
      </c>
      <c r="B70" s="909" t="s">
        <v>595</v>
      </c>
      <c r="C70" s="910"/>
      <c r="D70" s="910"/>
      <c r="E70" s="910"/>
      <c r="F70" s="910"/>
      <c r="G70" s="910"/>
      <c r="H70" s="910"/>
      <c r="I70" s="910"/>
      <c r="J70" s="910"/>
      <c r="K70" s="910"/>
      <c r="L70" s="910"/>
      <c r="M70" s="910"/>
      <c r="N70" s="910"/>
      <c r="O70" s="910"/>
      <c r="P70" s="911"/>
      <c r="Q70" s="912">
        <v>468</v>
      </c>
      <c r="R70" s="866"/>
      <c r="S70" s="866"/>
      <c r="T70" s="866"/>
      <c r="U70" s="866"/>
      <c r="V70" s="866">
        <v>242</v>
      </c>
      <c r="W70" s="866"/>
      <c r="X70" s="866"/>
      <c r="Y70" s="866"/>
      <c r="Z70" s="866"/>
      <c r="AA70" s="866">
        <v>226</v>
      </c>
      <c r="AB70" s="866"/>
      <c r="AC70" s="866"/>
      <c r="AD70" s="866"/>
      <c r="AE70" s="866"/>
      <c r="AF70" s="866">
        <v>226</v>
      </c>
      <c r="AG70" s="866"/>
      <c r="AH70" s="866"/>
      <c r="AI70" s="866"/>
      <c r="AJ70" s="866"/>
      <c r="AK70" s="866" t="s">
        <v>527</v>
      </c>
      <c r="AL70" s="866"/>
      <c r="AM70" s="866"/>
      <c r="AN70" s="866"/>
      <c r="AO70" s="866"/>
      <c r="AP70" s="866" t="s">
        <v>527</v>
      </c>
      <c r="AQ70" s="866"/>
      <c r="AR70" s="866"/>
      <c r="AS70" s="866"/>
      <c r="AT70" s="866"/>
      <c r="AU70" s="866" t="s">
        <v>527</v>
      </c>
      <c r="AV70" s="866"/>
      <c r="AW70" s="866"/>
      <c r="AX70" s="866"/>
      <c r="AY70" s="866"/>
      <c r="AZ70" s="868"/>
      <c r="BA70" s="868"/>
      <c r="BB70" s="868"/>
      <c r="BC70" s="868"/>
      <c r="BD70" s="869"/>
      <c r="BE70" s="237"/>
      <c r="BF70" s="237"/>
      <c r="BG70" s="237"/>
      <c r="BH70" s="237"/>
      <c r="BI70" s="237"/>
      <c r="BJ70" s="237"/>
      <c r="BK70" s="237"/>
      <c r="BL70" s="237"/>
      <c r="BM70" s="237"/>
      <c r="BN70" s="237"/>
      <c r="BO70" s="237"/>
      <c r="BP70" s="237"/>
      <c r="BQ70" s="234">
        <v>64</v>
      </c>
      <c r="BR70" s="239"/>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26"/>
    </row>
    <row r="71" spans="1:131" ht="26.25" customHeight="1" x14ac:dyDescent="0.15">
      <c r="A71" s="234">
        <v>4</v>
      </c>
      <c r="B71" s="909" t="s">
        <v>596</v>
      </c>
      <c r="C71" s="910"/>
      <c r="D71" s="910"/>
      <c r="E71" s="910"/>
      <c r="F71" s="910"/>
      <c r="G71" s="910"/>
      <c r="H71" s="910"/>
      <c r="I71" s="910"/>
      <c r="J71" s="910"/>
      <c r="K71" s="910"/>
      <c r="L71" s="910"/>
      <c r="M71" s="910"/>
      <c r="N71" s="910"/>
      <c r="O71" s="910"/>
      <c r="P71" s="911"/>
      <c r="Q71" s="912">
        <v>1041</v>
      </c>
      <c r="R71" s="866"/>
      <c r="S71" s="866"/>
      <c r="T71" s="866"/>
      <c r="U71" s="866"/>
      <c r="V71" s="866">
        <v>1037</v>
      </c>
      <c r="W71" s="866"/>
      <c r="X71" s="866"/>
      <c r="Y71" s="866"/>
      <c r="Z71" s="866"/>
      <c r="AA71" s="866">
        <v>4</v>
      </c>
      <c r="AB71" s="866"/>
      <c r="AC71" s="866"/>
      <c r="AD71" s="866"/>
      <c r="AE71" s="866"/>
      <c r="AF71" s="866">
        <v>4</v>
      </c>
      <c r="AG71" s="866"/>
      <c r="AH71" s="866"/>
      <c r="AI71" s="866"/>
      <c r="AJ71" s="866"/>
      <c r="AK71" s="866" t="s">
        <v>527</v>
      </c>
      <c r="AL71" s="866"/>
      <c r="AM71" s="866"/>
      <c r="AN71" s="866"/>
      <c r="AO71" s="866"/>
      <c r="AP71" s="866" t="s">
        <v>527</v>
      </c>
      <c r="AQ71" s="866"/>
      <c r="AR71" s="866"/>
      <c r="AS71" s="866"/>
      <c r="AT71" s="866"/>
      <c r="AU71" s="866" t="s">
        <v>527</v>
      </c>
      <c r="AV71" s="866"/>
      <c r="AW71" s="866"/>
      <c r="AX71" s="866"/>
      <c r="AY71" s="866"/>
      <c r="AZ71" s="868"/>
      <c r="BA71" s="868"/>
      <c r="BB71" s="868"/>
      <c r="BC71" s="868"/>
      <c r="BD71" s="869"/>
      <c r="BE71" s="237"/>
      <c r="BF71" s="237"/>
      <c r="BG71" s="237"/>
      <c r="BH71" s="237"/>
      <c r="BI71" s="237"/>
      <c r="BJ71" s="237"/>
      <c r="BK71" s="237"/>
      <c r="BL71" s="237"/>
      <c r="BM71" s="237"/>
      <c r="BN71" s="237"/>
      <c r="BO71" s="237"/>
      <c r="BP71" s="237"/>
      <c r="BQ71" s="234">
        <v>65</v>
      </c>
      <c r="BR71" s="239"/>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26"/>
    </row>
    <row r="72" spans="1:131" ht="26.25" customHeight="1" x14ac:dyDescent="0.15">
      <c r="A72" s="234">
        <v>5</v>
      </c>
      <c r="B72" s="909" t="s">
        <v>597</v>
      </c>
      <c r="C72" s="910"/>
      <c r="D72" s="910"/>
      <c r="E72" s="910"/>
      <c r="F72" s="910"/>
      <c r="G72" s="910"/>
      <c r="H72" s="910"/>
      <c r="I72" s="910"/>
      <c r="J72" s="910"/>
      <c r="K72" s="910"/>
      <c r="L72" s="910"/>
      <c r="M72" s="910"/>
      <c r="N72" s="910"/>
      <c r="O72" s="910"/>
      <c r="P72" s="911"/>
      <c r="Q72" s="912">
        <v>368351</v>
      </c>
      <c r="R72" s="866"/>
      <c r="S72" s="866"/>
      <c r="T72" s="866"/>
      <c r="U72" s="866"/>
      <c r="V72" s="866">
        <v>355170</v>
      </c>
      <c r="W72" s="866"/>
      <c r="X72" s="866"/>
      <c r="Y72" s="866"/>
      <c r="Z72" s="866"/>
      <c r="AA72" s="866">
        <v>13181</v>
      </c>
      <c r="AB72" s="866"/>
      <c r="AC72" s="866"/>
      <c r="AD72" s="866"/>
      <c r="AE72" s="866"/>
      <c r="AF72" s="866">
        <v>13181</v>
      </c>
      <c r="AG72" s="866"/>
      <c r="AH72" s="866"/>
      <c r="AI72" s="866"/>
      <c r="AJ72" s="866"/>
      <c r="AK72" s="866">
        <v>2368</v>
      </c>
      <c r="AL72" s="866"/>
      <c r="AM72" s="866"/>
      <c r="AN72" s="866"/>
      <c r="AO72" s="866"/>
      <c r="AP72" s="866" t="s">
        <v>527</v>
      </c>
      <c r="AQ72" s="866"/>
      <c r="AR72" s="866"/>
      <c r="AS72" s="866"/>
      <c r="AT72" s="866"/>
      <c r="AU72" s="866" t="s">
        <v>527</v>
      </c>
      <c r="AV72" s="866"/>
      <c r="AW72" s="866"/>
      <c r="AX72" s="866"/>
      <c r="AY72" s="866"/>
      <c r="AZ72" s="868"/>
      <c r="BA72" s="868"/>
      <c r="BB72" s="868"/>
      <c r="BC72" s="868"/>
      <c r="BD72" s="869"/>
      <c r="BE72" s="237"/>
      <c r="BF72" s="237"/>
      <c r="BG72" s="237"/>
      <c r="BH72" s="237"/>
      <c r="BI72" s="237"/>
      <c r="BJ72" s="237"/>
      <c r="BK72" s="237"/>
      <c r="BL72" s="237"/>
      <c r="BM72" s="237"/>
      <c r="BN72" s="237"/>
      <c r="BO72" s="237"/>
      <c r="BP72" s="237"/>
      <c r="BQ72" s="234">
        <v>66</v>
      </c>
      <c r="BR72" s="239"/>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26"/>
    </row>
    <row r="73" spans="1:131" ht="26.25" customHeight="1" x14ac:dyDescent="0.15">
      <c r="A73" s="234">
        <v>6</v>
      </c>
      <c r="B73" s="909" t="s">
        <v>598</v>
      </c>
      <c r="C73" s="910"/>
      <c r="D73" s="910"/>
      <c r="E73" s="910"/>
      <c r="F73" s="910"/>
      <c r="G73" s="910"/>
      <c r="H73" s="910"/>
      <c r="I73" s="910"/>
      <c r="J73" s="910"/>
      <c r="K73" s="910"/>
      <c r="L73" s="910"/>
      <c r="M73" s="910"/>
      <c r="N73" s="910"/>
      <c r="O73" s="910"/>
      <c r="P73" s="911"/>
      <c r="Q73" s="912">
        <v>4652</v>
      </c>
      <c r="R73" s="866"/>
      <c r="S73" s="866"/>
      <c r="T73" s="866"/>
      <c r="U73" s="866"/>
      <c r="V73" s="866">
        <v>4492</v>
      </c>
      <c r="W73" s="866"/>
      <c r="X73" s="866"/>
      <c r="Y73" s="866"/>
      <c r="Z73" s="866"/>
      <c r="AA73" s="866">
        <v>160</v>
      </c>
      <c r="AB73" s="866"/>
      <c r="AC73" s="866"/>
      <c r="AD73" s="866"/>
      <c r="AE73" s="866"/>
      <c r="AF73" s="866">
        <v>94</v>
      </c>
      <c r="AG73" s="866"/>
      <c r="AH73" s="866"/>
      <c r="AI73" s="866"/>
      <c r="AJ73" s="866"/>
      <c r="AK73" s="866">
        <v>176</v>
      </c>
      <c r="AL73" s="866"/>
      <c r="AM73" s="866"/>
      <c r="AN73" s="866"/>
      <c r="AO73" s="866"/>
      <c r="AP73" s="866">
        <v>995</v>
      </c>
      <c r="AQ73" s="866"/>
      <c r="AR73" s="866"/>
      <c r="AS73" s="866"/>
      <c r="AT73" s="866"/>
      <c r="AU73" s="866">
        <v>67</v>
      </c>
      <c r="AV73" s="866"/>
      <c r="AW73" s="866"/>
      <c r="AX73" s="866"/>
      <c r="AY73" s="866"/>
      <c r="AZ73" s="868"/>
      <c r="BA73" s="868"/>
      <c r="BB73" s="868"/>
      <c r="BC73" s="868"/>
      <c r="BD73" s="869"/>
      <c r="BE73" s="237"/>
      <c r="BF73" s="237"/>
      <c r="BG73" s="237"/>
      <c r="BH73" s="237"/>
      <c r="BI73" s="237"/>
      <c r="BJ73" s="237"/>
      <c r="BK73" s="237"/>
      <c r="BL73" s="237"/>
      <c r="BM73" s="237"/>
      <c r="BN73" s="237"/>
      <c r="BO73" s="237"/>
      <c r="BP73" s="237"/>
      <c r="BQ73" s="234">
        <v>67</v>
      </c>
      <c r="BR73" s="239"/>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26"/>
    </row>
    <row r="74" spans="1:131" ht="26.25" customHeight="1" x14ac:dyDescent="0.15">
      <c r="A74" s="234">
        <v>7</v>
      </c>
      <c r="B74" s="909" t="s">
        <v>599</v>
      </c>
      <c r="C74" s="910"/>
      <c r="D74" s="910"/>
      <c r="E74" s="910"/>
      <c r="F74" s="910"/>
      <c r="G74" s="910"/>
      <c r="H74" s="910"/>
      <c r="I74" s="910"/>
      <c r="J74" s="910"/>
      <c r="K74" s="910"/>
      <c r="L74" s="910"/>
      <c r="M74" s="910"/>
      <c r="N74" s="910"/>
      <c r="O74" s="910"/>
      <c r="P74" s="911"/>
      <c r="Q74" s="912">
        <v>206</v>
      </c>
      <c r="R74" s="866"/>
      <c r="S74" s="866"/>
      <c r="T74" s="866"/>
      <c r="U74" s="866"/>
      <c r="V74" s="866">
        <v>206</v>
      </c>
      <c r="W74" s="866"/>
      <c r="X74" s="866"/>
      <c r="Y74" s="866"/>
      <c r="Z74" s="866"/>
      <c r="AA74" s="866">
        <v>0</v>
      </c>
      <c r="AB74" s="866"/>
      <c r="AC74" s="866"/>
      <c r="AD74" s="866"/>
      <c r="AE74" s="866"/>
      <c r="AF74" s="866">
        <v>0</v>
      </c>
      <c r="AG74" s="866"/>
      <c r="AH74" s="866"/>
      <c r="AI74" s="866"/>
      <c r="AJ74" s="866"/>
      <c r="AK74" s="866">
        <v>8</v>
      </c>
      <c r="AL74" s="866"/>
      <c r="AM74" s="866"/>
      <c r="AN74" s="866"/>
      <c r="AO74" s="866"/>
      <c r="AP74" s="866">
        <v>99</v>
      </c>
      <c r="AQ74" s="866"/>
      <c r="AR74" s="866"/>
      <c r="AS74" s="866"/>
      <c r="AT74" s="866"/>
      <c r="AU74" s="866">
        <v>3</v>
      </c>
      <c r="AV74" s="866"/>
      <c r="AW74" s="866"/>
      <c r="AX74" s="866"/>
      <c r="AY74" s="866"/>
      <c r="AZ74" s="868"/>
      <c r="BA74" s="868"/>
      <c r="BB74" s="868"/>
      <c r="BC74" s="868"/>
      <c r="BD74" s="869"/>
      <c r="BE74" s="237"/>
      <c r="BF74" s="237"/>
      <c r="BG74" s="237"/>
      <c r="BH74" s="237"/>
      <c r="BI74" s="237"/>
      <c r="BJ74" s="237"/>
      <c r="BK74" s="237"/>
      <c r="BL74" s="237"/>
      <c r="BM74" s="237"/>
      <c r="BN74" s="237"/>
      <c r="BO74" s="237"/>
      <c r="BP74" s="237"/>
      <c r="BQ74" s="234">
        <v>68</v>
      </c>
      <c r="BR74" s="239"/>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26"/>
    </row>
    <row r="75" spans="1:131" ht="26.25" customHeight="1" x14ac:dyDescent="0.15">
      <c r="A75" s="234">
        <v>8</v>
      </c>
      <c r="B75" s="909" t="s">
        <v>600</v>
      </c>
      <c r="C75" s="910"/>
      <c r="D75" s="910"/>
      <c r="E75" s="910"/>
      <c r="F75" s="910"/>
      <c r="G75" s="910"/>
      <c r="H75" s="910"/>
      <c r="I75" s="910"/>
      <c r="J75" s="910"/>
      <c r="K75" s="910"/>
      <c r="L75" s="910"/>
      <c r="M75" s="910"/>
      <c r="N75" s="910"/>
      <c r="O75" s="910"/>
      <c r="P75" s="911"/>
      <c r="Q75" s="913">
        <v>5</v>
      </c>
      <c r="R75" s="914"/>
      <c r="S75" s="914"/>
      <c r="T75" s="914"/>
      <c r="U75" s="870"/>
      <c r="V75" s="915">
        <v>5</v>
      </c>
      <c r="W75" s="914"/>
      <c r="X75" s="914"/>
      <c r="Y75" s="914"/>
      <c r="Z75" s="870"/>
      <c r="AA75" s="915">
        <v>0</v>
      </c>
      <c r="AB75" s="914"/>
      <c r="AC75" s="914"/>
      <c r="AD75" s="914"/>
      <c r="AE75" s="870"/>
      <c r="AF75" s="915">
        <v>0</v>
      </c>
      <c r="AG75" s="914"/>
      <c r="AH75" s="914"/>
      <c r="AI75" s="914"/>
      <c r="AJ75" s="870"/>
      <c r="AK75" s="915" t="s">
        <v>527</v>
      </c>
      <c r="AL75" s="914"/>
      <c r="AM75" s="914"/>
      <c r="AN75" s="914"/>
      <c r="AO75" s="870"/>
      <c r="AP75" s="915" t="s">
        <v>527</v>
      </c>
      <c r="AQ75" s="914"/>
      <c r="AR75" s="914"/>
      <c r="AS75" s="914"/>
      <c r="AT75" s="870"/>
      <c r="AU75" s="915" t="s">
        <v>527</v>
      </c>
      <c r="AV75" s="914"/>
      <c r="AW75" s="914"/>
      <c r="AX75" s="914"/>
      <c r="AY75" s="870"/>
      <c r="AZ75" s="868"/>
      <c r="BA75" s="868"/>
      <c r="BB75" s="868"/>
      <c r="BC75" s="868"/>
      <c r="BD75" s="869"/>
      <c r="BE75" s="237"/>
      <c r="BF75" s="237"/>
      <c r="BG75" s="237"/>
      <c r="BH75" s="237"/>
      <c r="BI75" s="237"/>
      <c r="BJ75" s="237"/>
      <c r="BK75" s="237"/>
      <c r="BL75" s="237"/>
      <c r="BM75" s="237"/>
      <c r="BN75" s="237"/>
      <c r="BO75" s="237"/>
      <c r="BP75" s="237"/>
      <c r="BQ75" s="234">
        <v>69</v>
      </c>
      <c r="BR75" s="239"/>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26"/>
    </row>
    <row r="76" spans="1:131" ht="26.25" customHeight="1" x14ac:dyDescent="0.15">
      <c r="A76" s="234">
        <v>9</v>
      </c>
      <c r="B76" s="909" t="s">
        <v>601</v>
      </c>
      <c r="C76" s="910"/>
      <c r="D76" s="910"/>
      <c r="E76" s="910"/>
      <c r="F76" s="910"/>
      <c r="G76" s="910"/>
      <c r="H76" s="910"/>
      <c r="I76" s="910"/>
      <c r="J76" s="910"/>
      <c r="K76" s="910"/>
      <c r="L76" s="910"/>
      <c r="M76" s="910"/>
      <c r="N76" s="910"/>
      <c r="O76" s="910"/>
      <c r="P76" s="911"/>
      <c r="Q76" s="913">
        <v>64</v>
      </c>
      <c r="R76" s="914"/>
      <c r="S76" s="914"/>
      <c r="T76" s="914"/>
      <c r="U76" s="870"/>
      <c r="V76" s="915">
        <v>58</v>
      </c>
      <c r="W76" s="914"/>
      <c r="X76" s="914"/>
      <c r="Y76" s="914"/>
      <c r="Z76" s="870"/>
      <c r="AA76" s="915">
        <v>6</v>
      </c>
      <c r="AB76" s="914"/>
      <c r="AC76" s="914"/>
      <c r="AD76" s="914"/>
      <c r="AE76" s="870"/>
      <c r="AF76" s="915">
        <v>6</v>
      </c>
      <c r="AG76" s="914"/>
      <c r="AH76" s="914"/>
      <c r="AI76" s="914"/>
      <c r="AJ76" s="870"/>
      <c r="AK76" s="915" t="s">
        <v>527</v>
      </c>
      <c r="AL76" s="914"/>
      <c r="AM76" s="914"/>
      <c r="AN76" s="914"/>
      <c r="AO76" s="870"/>
      <c r="AP76" s="915" t="s">
        <v>527</v>
      </c>
      <c r="AQ76" s="914"/>
      <c r="AR76" s="914"/>
      <c r="AS76" s="914"/>
      <c r="AT76" s="870"/>
      <c r="AU76" s="915" t="s">
        <v>527</v>
      </c>
      <c r="AV76" s="914"/>
      <c r="AW76" s="914"/>
      <c r="AX76" s="914"/>
      <c r="AY76" s="870"/>
      <c r="AZ76" s="868"/>
      <c r="BA76" s="868"/>
      <c r="BB76" s="868"/>
      <c r="BC76" s="868"/>
      <c r="BD76" s="869"/>
      <c r="BE76" s="237"/>
      <c r="BF76" s="237"/>
      <c r="BG76" s="237"/>
      <c r="BH76" s="237"/>
      <c r="BI76" s="237"/>
      <c r="BJ76" s="237"/>
      <c r="BK76" s="237"/>
      <c r="BL76" s="237"/>
      <c r="BM76" s="237"/>
      <c r="BN76" s="237"/>
      <c r="BO76" s="237"/>
      <c r="BP76" s="237"/>
      <c r="BQ76" s="234">
        <v>70</v>
      </c>
      <c r="BR76" s="239"/>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26"/>
    </row>
    <row r="77" spans="1:131" ht="26.25" customHeight="1" x14ac:dyDescent="0.15">
      <c r="A77" s="234">
        <v>10</v>
      </c>
      <c r="B77" s="909" t="s">
        <v>602</v>
      </c>
      <c r="C77" s="910"/>
      <c r="D77" s="910"/>
      <c r="E77" s="910"/>
      <c r="F77" s="910"/>
      <c r="G77" s="910"/>
      <c r="H77" s="910"/>
      <c r="I77" s="910"/>
      <c r="J77" s="910"/>
      <c r="K77" s="910"/>
      <c r="L77" s="910"/>
      <c r="M77" s="910"/>
      <c r="N77" s="910"/>
      <c r="O77" s="910"/>
      <c r="P77" s="911"/>
      <c r="Q77" s="913">
        <v>252</v>
      </c>
      <c r="R77" s="914"/>
      <c r="S77" s="914"/>
      <c r="T77" s="914"/>
      <c r="U77" s="870"/>
      <c r="V77" s="915">
        <v>224</v>
      </c>
      <c r="W77" s="914"/>
      <c r="X77" s="914"/>
      <c r="Y77" s="914"/>
      <c r="Z77" s="870"/>
      <c r="AA77" s="915">
        <v>29</v>
      </c>
      <c r="AB77" s="914"/>
      <c r="AC77" s="914"/>
      <c r="AD77" s="914"/>
      <c r="AE77" s="870"/>
      <c r="AF77" s="915">
        <v>29</v>
      </c>
      <c r="AG77" s="914"/>
      <c r="AH77" s="914"/>
      <c r="AI77" s="914"/>
      <c r="AJ77" s="870"/>
      <c r="AK77" s="915" t="s">
        <v>527</v>
      </c>
      <c r="AL77" s="914"/>
      <c r="AM77" s="914"/>
      <c r="AN77" s="914"/>
      <c r="AO77" s="870"/>
      <c r="AP77" s="915" t="s">
        <v>527</v>
      </c>
      <c r="AQ77" s="914"/>
      <c r="AR77" s="914"/>
      <c r="AS77" s="914"/>
      <c r="AT77" s="870"/>
      <c r="AU77" s="915" t="s">
        <v>527</v>
      </c>
      <c r="AV77" s="914"/>
      <c r="AW77" s="914"/>
      <c r="AX77" s="914"/>
      <c r="AY77" s="870"/>
      <c r="AZ77" s="868"/>
      <c r="BA77" s="868"/>
      <c r="BB77" s="868"/>
      <c r="BC77" s="868"/>
      <c r="BD77" s="869"/>
      <c r="BE77" s="237"/>
      <c r="BF77" s="237"/>
      <c r="BG77" s="237"/>
      <c r="BH77" s="237"/>
      <c r="BI77" s="237"/>
      <c r="BJ77" s="237"/>
      <c r="BK77" s="237"/>
      <c r="BL77" s="237"/>
      <c r="BM77" s="237"/>
      <c r="BN77" s="237"/>
      <c r="BO77" s="237"/>
      <c r="BP77" s="237"/>
      <c r="BQ77" s="234">
        <v>71</v>
      </c>
      <c r="BR77" s="239"/>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26"/>
    </row>
    <row r="78" spans="1:131" ht="26.25" customHeight="1" x14ac:dyDescent="0.15">
      <c r="A78" s="234">
        <v>11</v>
      </c>
      <c r="B78" s="909" t="s">
        <v>603</v>
      </c>
      <c r="C78" s="910"/>
      <c r="D78" s="910"/>
      <c r="E78" s="910"/>
      <c r="F78" s="910"/>
      <c r="G78" s="910"/>
      <c r="H78" s="910"/>
      <c r="I78" s="910"/>
      <c r="J78" s="910"/>
      <c r="K78" s="910"/>
      <c r="L78" s="910"/>
      <c r="M78" s="910"/>
      <c r="N78" s="910"/>
      <c r="O78" s="910"/>
      <c r="P78" s="911"/>
      <c r="Q78" s="912">
        <v>205</v>
      </c>
      <c r="R78" s="866"/>
      <c r="S78" s="866"/>
      <c r="T78" s="866"/>
      <c r="U78" s="866"/>
      <c r="V78" s="866">
        <v>183</v>
      </c>
      <c r="W78" s="866"/>
      <c r="X78" s="866"/>
      <c r="Y78" s="866"/>
      <c r="Z78" s="866"/>
      <c r="AA78" s="866">
        <v>21</v>
      </c>
      <c r="AB78" s="866"/>
      <c r="AC78" s="866"/>
      <c r="AD78" s="866"/>
      <c r="AE78" s="866"/>
      <c r="AF78" s="866">
        <v>21</v>
      </c>
      <c r="AG78" s="866"/>
      <c r="AH78" s="866"/>
      <c r="AI78" s="866"/>
      <c r="AJ78" s="866"/>
      <c r="AK78" s="866" t="s">
        <v>527</v>
      </c>
      <c r="AL78" s="866"/>
      <c r="AM78" s="866"/>
      <c r="AN78" s="866"/>
      <c r="AO78" s="866"/>
      <c r="AP78" s="866" t="s">
        <v>527</v>
      </c>
      <c r="AQ78" s="866"/>
      <c r="AR78" s="866"/>
      <c r="AS78" s="866"/>
      <c r="AT78" s="866"/>
      <c r="AU78" s="866" t="s">
        <v>527</v>
      </c>
      <c r="AV78" s="866"/>
      <c r="AW78" s="866"/>
      <c r="AX78" s="866"/>
      <c r="AY78" s="866"/>
      <c r="AZ78" s="868"/>
      <c r="BA78" s="868"/>
      <c r="BB78" s="868"/>
      <c r="BC78" s="868"/>
      <c r="BD78" s="869"/>
      <c r="BE78" s="237"/>
      <c r="BF78" s="237"/>
      <c r="BG78" s="237"/>
      <c r="BH78" s="237"/>
      <c r="BI78" s="237"/>
      <c r="BJ78" s="226"/>
      <c r="BK78" s="226"/>
      <c r="BL78" s="226"/>
      <c r="BM78" s="226"/>
      <c r="BN78" s="226"/>
      <c r="BO78" s="237"/>
      <c r="BP78" s="237"/>
      <c r="BQ78" s="234">
        <v>72</v>
      </c>
      <c r="BR78" s="239"/>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26"/>
    </row>
    <row r="79" spans="1:131" ht="26.25" customHeight="1" x14ac:dyDescent="0.15">
      <c r="A79" s="234">
        <v>12</v>
      </c>
      <c r="B79" s="909" t="s">
        <v>604</v>
      </c>
      <c r="C79" s="910"/>
      <c r="D79" s="910"/>
      <c r="E79" s="910"/>
      <c r="F79" s="910"/>
      <c r="G79" s="910"/>
      <c r="H79" s="910"/>
      <c r="I79" s="910"/>
      <c r="J79" s="910"/>
      <c r="K79" s="910"/>
      <c r="L79" s="910"/>
      <c r="M79" s="910"/>
      <c r="N79" s="910"/>
      <c r="O79" s="910"/>
      <c r="P79" s="911"/>
      <c r="Q79" s="912">
        <v>902</v>
      </c>
      <c r="R79" s="866"/>
      <c r="S79" s="866"/>
      <c r="T79" s="866"/>
      <c r="U79" s="866"/>
      <c r="V79" s="866">
        <v>814</v>
      </c>
      <c r="W79" s="866"/>
      <c r="X79" s="866"/>
      <c r="Y79" s="866"/>
      <c r="Z79" s="866"/>
      <c r="AA79" s="866">
        <v>88</v>
      </c>
      <c r="AB79" s="866"/>
      <c r="AC79" s="866"/>
      <c r="AD79" s="866"/>
      <c r="AE79" s="866"/>
      <c r="AF79" s="866">
        <v>88</v>
      </c>
      <c r="AG79" s="866"/>
      <c r="AH79" s="866"/>
      <c r="AI79" s="866"/>
      <c r="AJ79" s="866"/>
      <c r="AK79" s="866" t="s">
        <v>527</v>
      </c>
      <c r="AL79" s="866"/>
      <c r="AM79" s="866"/>
      <c r="AN79" s="866"/>
      <c r="AO79" s="866"/>
      <c r="AP79" s="866" t="s">
        <v>527</v>
      </c>
      <c r="AQ79" s="866"/>
      <c r="AR79" s="866"/>
      <c r="AS79" s="866"/>
      <c r="AT79" s="866"/>
      <c r="AU79" s="866" t="s">
        <v>527</v>
      </c>
      <c r="AV79" s="866"/>
      <c r="AW79" s="866"/>
      <c r="AX79" s="866"/>
      <c r="AY79" s="866"/>
      <c r="AZ79" s="868"/>
      <c r="BA79" s="868"/>
      <c r="BB79" s="868"/>
      <c r="BC79" s="868"/>
      <c r="BD79" s="869"/>
      <c r="BE79" s="237"/>
      <c r="BF79" s="237"/>
      <c r="BG79" s="237"/>
      <c r="BH79" s="237"/>
      <c r="BI79" s="237"/>
      <c r="BJ79" s="226"/>
      <c r="BK79" s="226"/>
      <c r="BL79" s="226"/>
      <c r="BM79" s="226"/>
      <c r="BN79" s="226"/>
      <c r="BO79" s="237"/>
      <c r="BP79" s="237"/>
      <c r="BQ79" s="234">
        <v>73</v>
      </c>
      <c r="BR79" s="239"/>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26"/>
    </row>
    <row r="80" spans="1:131" ht="26.25" customHeight="1" x14ac:dyDescent="0.15">
      <c r="A80" s="234">
        <v>13</v>
      </c>
      <c r="B80" s="909" t="s">
        <v>605</v>
      </c>
      <c r="C80" s="910"/>
      <c r="D80" s="910"/>
      <c r="E80" s="910"/>
      <c r="F80" s="910"/>
      <c r="G80" s="910"/>
      <c r="H80" s="910"/>
      <c r="I80" s="910"/>
      <c r="J80" s="910"/>
      <c r="K80" s="910"/>
      <c r="L80" s="910"/>
      <c r="M80" s="910"/>
      <c r="N80" s="910"/>
      <c r="O80" s="910"/>
      <c r="P80" s="911"/>
      <c r="Q80" s="912">
        <v>109</v>
      </c>
      <c r="R80" s="866"/>
      <c r="S80" s="866"/>
      <c r="T80" s="866"/>
      <c r="U80" s="866"/>
      <c r="V80" s="866">
        <v>95</v>
      </c>
      <c r="W80" s="866"/>
      <c r="X80" s="866"/>
      <c r="Y80" s="866"/>
      <c r="Z80" s="866"/>
      <c r="AA80" s="866">
        <v>15</v>
      </c>
      <c r="AB80" s="866"/>
      <c r="AC80" s="866"/>
      <c r="AD80" s="866"/>
      <c r="AE80" s="866"/>
      <c r="AF80" s="866">
        <v>15</v>
      </c>
      <c r="AG80" s="866"/>
      <c r="AH80" s="866"/>
      <c r="AI80" s="866"/>
      <c r="AJ80" s="866"/>
      <c r="AK80" s="866" t="s">
        <v>527</v>
      </c>
      <c r="AL80" s="866"/>
      <c r="AM80" s="866"/>
      <c r="AN80" s="866"/>
      <c r="AO80" s="866"/>
      <c r="AP80" s="866" t="s">
        <v>527</v>
      </c>
      <c r="AQ80" s="866"/>
      <c r="AR80" s="866"/>
      <c r="AS80" s="866"/>
      <c r="AT80" s="866"/>
      <c r="AU80" s="866" t="s">
        <v>527</v>
      </c>
      <c r="AV80" s="866"/>
      <c r="AW80" s="866"/>
      <c r="AX80" s="866"/>
      <c r="AY80" s="866"/>
      <c r="AZ80" s="868"/>
      <c r="BA80" s="868"/>
      <c r="BB80" s="868"/>
      <c r="BC80" s="868"/>
      <c r="BD80" s="869"/>
      <c r="BE80" s="237"/>
      <c r="BF80" s="237"/>
      <c r="BG80" s="237"/>
      <c r="BH80" s="237"/>
      <c r="BI80" s="237"/>
      <c r="BJ80" s="237"/>
      <c r="BK80" s="237"/>
      <c r="BL80" s="237"/>
      <c r="BM80" s="237"/>
      <c r="BN80" s="237"/>
      <c r="BO80" s="237"/>
      <c r="BP80" s="237"/>
      <c r="BQ80" s="234">
        <v>74</v>
      </c>
      <c r="BR80" s="239"/>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26"/>
    </row>
    <row r="81" spans="1:131" ht="26.25" customHeight="1" x14ac:dyDescent="0.15">
      <c r="A81" s="234">
        <v>14</v>
      </c>
      <c r="B81" s="909" t="s">
        <v>606</v>
      </c>
      <c r="C81" s="910"/>
      <c r="D81" s="910"/>
      <c r="E81" s="910"/>
      <c r="F81" s="910"/>
      <c r="G81" s="910"/>
      <c r="H81" s="910"/>
      <c r="I81" s="910"/>
      <c r="J81" s="910"/>
      <c r="K81" s="910"/>
      <c r="L81" s="910"/>
      <c r="M81" s="910"/>
      <c r="N81" s="910"/>
      <c r="O81" s="910"/>
      <c r="P81" s="911"/>
      <c r="Q81" s="912">
        <v>104</v>
      </c>
      <c r="R81" s="866"/>
      <c r="S81" s="866"/>
      <c r="T81" s="866"/>
      <c r="U81" s="866"/>
      <c r="V81" s="866">
        <v>83</v>
      </c>
      <c r="W81" s="866"/>
      <c r="X81" s="866"/>
      <c r="Y81" s="866"/>
      <c r="Z81" s="866"/>
      <c r="AA81" s="866">
        <v>22</v>
      </c>
      <c r="AB81" s="866"/>
      <c r="AC81" s="866"/>
      <c r="AD81" s="866"/>
      <c r="AE81" s="866"/>
      <c r="AF81" s="866">
        <v>17</v>
      </c>
      <c r="AG81" s="866"/>
      <c r="AH81" s="866"/>
      <c r="AI81" s="866"/>
      <c r="AJ81" s="866"/>
      <c r="AK81" s="866" t="s">
        <v>527</v>
      </c>
      <c r="AL81" s="866"/>
      <c r="AM81" s="866"/>
      <c r="AN81" s="866"/>
      <c r="AO81" s="866"/>
      <c r="AP81" s="866" t="s">
        <v>527</v>
      </c>
      <c r="AQ81" s="866"/>
      <c r="AR81" s="866"/>
      <c r="AS81" s="866"/>
      <c r="AT81" s="866"/>
      <c r="AU81" s="866" t="s">
        <v>527</v>
      </c>
      <c r="AV81" s="866"/>
      <c r="AW81" s="866"/>
      <c r="AX81" s="866"/>
      <c r="AY81" s="866"/>
      <c r="AZ81" s="868"/>
      <c r="BA81" s="868"/>
      <c r="BB81" s="868"/>
      <c r="BC81" s="868"/>
      <c r="BD81" s="869"/>
      <c r="BE81" s="237"/>
      <c r="BF81" s="237"/>
      <c r="BG81" s="237"/>
      <c r="BH81" s="237"/>
      <c r="BI81" s="237"/>
      <c r="BJ81" s="237"/>
      <c r="BK81" s="237"/>
      <c r="BL81" s="237"/>
      <c r="BM81" s="237"/>
      <c r="BN81" s="237"/>
      <c r="BO81" s="237"/>
      <c r="BP81" s="237"/>
      <c r="BQ81" s="234">
        <v>75</v>
      </c>
      <c r="BR81" s="239"/>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26"/>
    </row>
    <row r="82" spans="1:131" ht="26.25" customHeight="1" x14ac:dyDescent="0.15">
      <c r="A82" s="234">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37"/>
      <c r="BF82" s="237"/>
      <c r="BG82" s="237"/>
      <c r="BH82" s="237"/>
      <c r="BI82" s="237"/>
      <c r="BJ82" s="237"/>
      <c r="BK82" s="237"/>
      <c r="BL82" s="237"/>
      <c r="BM82" s="237"/>
      <c r="BN82" s="237"/>
      <c r="BO82" s="237"/>
      <c r="BP82" s="237"/>
      <c r="BQ82" s="234">
        <v>76</v>
      </c>
      <c r="BR82" s="239"/>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26"/>
    </row>
    <row r="83" spans="1:131" ht="26.25" customHeight="1" x14ac:dyDescent="0.15">
      <c r="A83" s="234">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37"/>
      <c r="BF83" s="237"/>
      <c r="BG83" s="237"/>
      <c r="BH83" s="237"/>
      <c r="BI83" s="237"/>
      <c r="BJ83" s="237"/>
      <c r="BK83" s="237"/>
      <c r="BL83" s="237"/>
      <c r="BM83" s="237"/>
      <c r="BN83" s="237"/>
      <c r="BO83" s="237"/>
      <c r="BP83" s="237"/>
      <c r="BQ83" s="234">
        <v>77</v>
      </c>
      <c r="BR83" s="239"/>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26"/>
    </row>
    <row r="84" spans="1:131" ht="26.25" customHeight="1" x14ac:dyDescent="0.15">
      <c r="A84" s="234">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37"/>
      <c r="BF84" s="237"/>
      <c r="BG84" s="237"/>
      <c r="BH84" s="237"/>
      <c r="BI84" s="237"/>
      <c r="BJ84" s="237"/>
      <c r="BK84" s="237"/>
      <c r="BL84" s="237"/>
      <c r="BM84" s="237"/>
      <c r="BN84" s="237"/>
      <c r="BO84" s="237"/>
      <c r="BP84" s="237"/>
      <c r="BQ84" s="234">
        <v>78</v>
      </c>
      <c r="BR84" s="239"/>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26"/>
    </row>
    <row r="85" spans="1:131" ht="26.25" customHeight="1" x14ac:dyDescent="0.15">
      <c r="A85" s="234">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37"/>
      <c r="BF85" s="237"/>
      <c r="BG85" s="237"/>
      <c r="BH85" s="237"/>
      <c r="BI85" s="237"/>
      <c r="BJ85" s="237"/>
      <c r="BK85" s="237"/>
      <c r="BL85" s="237"/>
      <c r="BM85" s="237"/>
      <c r="BN85" s="237"/>
      <c r="BO85" s="237"/>
      <c r="BP85" s="237"/>
      <c r="BQ85" s="234">
        <v>79</v>
      </c>
      <c r="BR85" s="239"/>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26"/>
    </row>
    <row r="86" spans="1:131" ht="26.25" customHeight="1" x14ac:dyDescent="0.15">
      <c r="A86" s="234">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37"/>
      <c r="BF86" s="237"/>
      <c r="BG86" s="237"/>
      <c r="BH86" s="237"/>
      <c r="BI86" s="237"/>
      <c r="BJ86" s="237"/>
      <c r="BK86" s="237"/>
      <c r="BL86" s="237"/>
      <c r="BM86" s="237"/>
      <c r="BN86" s="237"/>
      <c r="BO86" s="237"/>
      <c r="BP86" s="237"/>
      <c r="BQ86" s="234">
        <v>80</v>
      </c>
      <c r="BR86" s="239"/>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26"/>
    </row>
    <row r="87" spans="1:131" ht="26.25" customHeight="1" x14ac:dyDescent="0.15">
      <c r="A87" s="240">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7"/>
      <c r="BF87" s="237"/>
      <c r="BG87" s="237"/>
      <c r="BH87" s="237"/>
      <c r="BI87" s="237"/>
      <c r="BJ87" s="237"/>
      <c r="BK87" s="237"/>
      <c r="BL87" s="237"/>
      <c r="BM87" s="237"/>
      <c r="BN87" s="237"/>
      <c r="BO87" s="237"/>
      <c r="BP87" s="237"/>
      <c r="BQ87" s="234">
        <v>81</v>
      </c>
      <c r="BR87" s="239"/>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26"/>
    </row>
    <row r="88" spans="1:131" ht="26.25" customHeight="1" thickBot="1" x14ac:dyDescent="0.2">
      <c r="A88" s="236" t="s">
        <v>393</v>
      </c>
      <c r="B88" s="825" t="s">
        <v>428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13696</v>
      </c>
      <c r="AG88" s="880"/>
      <c r="AH88" s="880"/>
      <c r="AI88" s="880"/>
      <c r="AJ88" s="880"/>
      <c r="AK88" s="877"/>
      <c r="AL88" s="877"/>
      <c r="AM88" s="877"/>
      <c r="AN88" s="877"/>
      <c r="AO88" s="877"/>
      <c r="AP88" s="880">
        <v>1094</v>
      </c>
      <c r="AQ88" s="880"/>
      <c r="AR88" s="880"/>
      <c r="AS88" s="880"/>
      <c r="AT88" s="880"/>
      <c r="AU88" s="880">
        <v>70</v>
      </c>
      <c r="AV88" s="880"/>
      <c r="AW88" s="880"/>
      <c r="AX88" s="880"/>
      <c r="AY88" s="880"/>
      <c r="AZ88" s="885"/>
      <c r="BA88" s="885"/>
      <c r="BB88" s="885"/>
      <c r="BC88" s="885"/>
      <c r="BD88" s="886"/>
      <c r="BE88" s="237"/>
      <c r="BF88" s="237"/>
      <c r="BG88" s="237"/>
      <c r="BH88" s="237"/>
      <c r="BI88" s="237"/>
      <c r="BJ88" s="237"/>
      <c r="BK88" s="237"/>
      <c r="BL88" s="237"/>
      <c r="BM88" s="237"/>
      <c r="BN88" s="237"/>
      <c r="BO88" s="237"/>
      <c r="BP88" s="237"/>
      <c r="BQ88" s="234">
        <v>82</v>
      </c>
      <c r="BR88" s="239"/>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25" t="s">
        <v>429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1" t="s">
        <v>430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2" t="s">
        <v>431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3" t="s">
        <v>434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6" customFormat="1" ht="26.25" customHeight="1" x14ac:dyDescent="0.15">
      <c r="A109" s="948" t="s">
        <v>436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437</v>
      </c>
      <c r="AB109" s="929"/>
      <c r="AC109" s="929"/>
      <c r="AD109" s="929"/>
      <c r="AE109" s="930"/>
      <c r="AF109" s="928" t="s">
        <v>438</v>
      </c>
      <c r="AG109" s="929"/>
      <c r="AH109" s="929"/>
      <c r="AI109" s="929"/>
      <c r="AJ109" s="930"/>
      <c r="AK109" s="928" t="s">
        <v>311</v>
      </c>
      <c r="AL109" s="929"/>
      <c r="AM109" s="929"/>
      <c r="AN109" s="929"/>
      <c r="AO109" s="930"/>
      <c r="AP109" s="928" t="s">
        <v>439</v>
      </c>
      <c r="AQ109" s="929"/>
      <c r="AR109" s="929"/>
      <c r="AS109" s="929"/>
      <c r="AT109" s="931"/>
      <c r="AU109" s="948" t="s">
        <v>436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437</v>
      </c>
      <c r="BR109" s="929"/>
      <c r="BS109" s="929"/>
      <c r="BT109" s="929"/>
      <c r="BU109" s="930"/>
      <c r="BV109" s="928" t="s">
        <v>438</v>
      </c>
      <c r="BW109" s="929"/>
      <c r="BX109" s="929"/>
      <c r="BY109" s="929"/>
      <c r="BZ109" s="930"/>
      <c r="CA109" s="928" t="s">
        <v>311</v>
      </c>
      <c r="CB109" s="929"/>
      <c r="CC109" s="929"/>
      <c r="CD109" s="929"/>
      <c r="CE109" s="930"/>
      <c r="CF109" s="949" t="s">
        <v>439</v>
      </c>
      <c r="CG109" s="949"/>
      <c r="CH109" s="949"/>
      <c r="CI109" s="949"/>
      <c r="CJ109" s="949"/>
      <c r="CK109" s="928" t="s">
        <v>440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437</v>
      </c>
      <c r="DH109" s="929"/>
      <c r="DI109" s="929"/>
      <c r="DJ109" s="929"/>
      <c r="DK109" s="930"/>
      <c r="DL109" s="928" t="s">
        <v>438</v>
      </c>
      <c r="DM109" s="929"/>
      <c r="DN109" s="929"/>
      <c r="DO109" s="929"/>
      <c r="DP109" s="930"/>
      <c r="DQ109" s="928" t="s">
        <v>311</v>
      </c>
      <c r="DR109" s="929"/>
      <c r="DS109" s="929"/>
      <c r="DT109" s="929"/>
      <c r="DU109" s="930"/>
      <c r="DV109" s="928" t="s">
        <v>439</v>
      </c>
      <c r="DW109" s="929"/>
      <c r="DX109" s="929"/>
      <c r="DY109" s="929"/>
      <c r="DZ109" s="931"/>
    </row>
    <row r="110" spans="1:131" s="226" customFormat="1" ht="26.25" customHeight="1" x14ac:dyDescent="0.15">
      <c r="A110" s="932" t="s">
        <v>441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564379</v>
      </c>
      <c r="AB110" s="936"/>
      <c r="AC110" s="936"/>
      <c r="AD110" s="936"/>
      <c r="AE110" s="937"/>
      <c r="AF110" s="938">
        <v>572021</v>
      </c>
      <c r="AG110" s="936"/>
      <c r="AH110" s="936"/>
      <c r="AI110" s="936"/>
      <c r="AJ110" s="937"/>
      <c r="AK110" s="938">
        <v>587906</v>
      </c>
      <c r="AL110" s="936"/>
      <c r="AM110" s="936"/>
      <c r="AN110" s="936"/>
      <c r="AO110" s="937"/>
      <c r="AP110" s="939">
        <v>11.9</v>
      </c>
      <c r="AQ110" s="940"/>
      <c r="AR110" s="940"/>
      <c r="AS110" s="940"/>
      <c r="AT110" s="941"/>
      <c r="AU110" s="942" t="s">
        <v>75</v>
      </c>
      <c r="AV110" s="943"/>
      <c r="AW110" s="943"/>
      <c r="AX110" s="943"/>
      <c r="AY110" s="943"/>
      <c r="AZ110" s="965" t="s">
        <v>442</v>
      </c>
      <c r="BA110" s="933"/>
      <c r="BB110" s="933"/>
      <c r="BC110" s="933"/>
      <c r="BD110" s="933"/>
      <c r="BE110" s="933"/>
      <c r="BF110" s="933"/>
      <c r="BG110" s="933"/>
      <c r="BH110" s="933"/>
      <c r="BI110" s="933"/>
      <c r="BJ110" s="933"/>
      <c r="BK110" s="933"/>
      <c r="BL110" s="933"/>
      <c r="BM110" s="933"/>
      <c r="BN110" s="933"/>
      <c r="BO110" s="933"/>
      <c r="BP110" s="934"/>
      <c r="BQ110" s="966">
        <v>7196556</v>
      </c>
      <c r="BR110" s="967"/>
      <c r="BS110" s="967"/>
      <c r="BT110" s="967"/>
      <c r="BU110" s="967"/>
      <c r="BV110" s="967">
        <v>7117961</v>
      </c>
      <c r="BW110" s="967"/>
      <c r="BX110" s="967"/>
      <c r="BY110" s="967"/>
      <c r="BZ110" s="967"/>
      <c r="CA110" s="967">
        <v>6740310</v>
      </c>
      <c r="CB110" s="967"/>
      <c r="CC110" s="967"/>
      <c r="CD110" s="967"/>
      <c r="CE110" s="967"/>
      <c r="CF110" s="980">
        <v>136.1</v>
      </c>
      <c r="CG110" s="981"/>
      <c r="CH110" s="981"/>
      <c r="CI110" s="981"/>
      <c r="CJ110" s="981"/>
      <c r="CK110" s="982" t="s">
        <v>443</v>
      </c>
      <c r="CL110" s="983"/>
      <c r="CM110" s="965" t="s">
        <v>444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445</v>
      </c>
      <c r="DH110" s="967"/>
      <c r="DI110" s="967"/>
      <c r="DJ110" s="967"/>
      <c r="DK110" s="967"/>
      <c r="DL110" s="967" t="s">
        <v>446</v>
      </c>
      <c r="DM110" s="967"/>
      <c r="DN110" s="967"/>
      <c r="DO110" s="967"/>
      <c r="DP110" s="967"/>
      <c r="DQ110" s="967" t="s">
        <v>445</v>
      </c>
      <c r="DR110" s="967"/>
      <c r="DS110" s="967"/>
      <c r="DT110" s="967"/>
      <c r="DU110" s="967"/>
      <c r="DV110" s="968" t="s">
        <v>447</v>
      </c>
      <c r="DW110" s="968"/>
      <c r="DX110" s="968"/>
      <c r="DY110" s="968"/>
      <c r="DZ110" s="969"/>
    </row>
    <row r="111" spans="1:131" s="226" customFormat="1" ht="26.25" customHeight="1" x14ac:dyDescent="0.15">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130</v>
      </c>
      <c r="AG111" s="974"/>
      <c r="AH111" s="974"/>
      <c r="AI111" s="974"/>
      <c r="AJ111" s="975"/>
      <c r="AK111" s="976" t="s">
        <v>130</v>
      </c>
      <c r="AL111" s="974"/>
      <c r="AM111" s="974"/>
      <c r="AN111" s="974"/>
      <c r="AO111" s="975"/>
      <c r="AP111" s="977" t="s">
        <v>130</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v>274370</v>
      </c>
      <c r="BR111" s="962"/>
      <c r="BS111" s="962"/>
      <c r="BT111" s="962"/>
      <c r="BU111" s="962"/>
      <c r="BV111" s="962">
        <v>246241</v>
      </c>
      <c r="BW111" s="962"/>
      <c r="BX111" s="962"/>
      <c r="BY111" s="962"/>
      <c r="BZ111" s="962"/>
      <c r="CA111" s="962">
        <v>218113</v>
      </c>
      <c r="CB111" s="962"/>
      <c r="CC111" s="962"/>
      <c r="CD111" s="962"/>
      <c r="CE111" s="962"/>
      <c r="CF111" s="956">
        <v>4.4000000000000004</v>
      </c>
      <c r="CG111" s="957"/>
      <c r="CH111" s="957"/>
      <c r="CI111" s="957"/>
      <c r="CJ111" s="957"/>
      <c r="CK111" s="984"/>
      <c r="CL111" s="985"/>
      <c r="CM111" s="958" t="s">
        <v>450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451</v>
      </c>
      <c r="DH111" s="962"/>
      <c r="DI111" s="962"/>
      <c r="DJ111" s="962"/>
      <c r="DK111" s="962"/>
      <c r="DL111" s="962" t="s">
        <v>130</v>
      </c>
      <c r="DM111" s="962"/>
      <c r="DN111" s="962"/>
      <c r="DO111" s="962"/>
      <c r="DP111" s="962"/>
      <c r="DQ111" s="962" t="s">
        <v>130</v>
      </c>
      <c r="DR111" s="962"/>
      <c r="DS111" s="962"/>
      <c r="DT111" s="962"/>
      <c r="DU111" s="962"/>
      <c r="DV111" s="963" t="s">
        <v>452</v>
      </c>
      <c r="DW111" s="963"/>
      <c r="DX111" s="963"/>
      <c r="DY111" s="963"/>
      <c r="DZ111" s="964"/>
    </row>
    <row r="112" spans="1:131" s="226"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455</v>
      </c>
      <c r="AB112" s="995"/>
      <c r="AC112" s="995"/>
      <c r="AD112" s="995"/>
      <c r="AE112" s="996"/>
      <c r="AF112" s="997" t="s">
        <v>446</v>
      </c>
      <c r="AG112" s="995"/>
      <c r="AH112" s="995"/>
      <c r="AI112" s="995"/>
      <c r="AJ112" s="996"/>
      <c r="AK112" s="997" t="s">
        <v>445</v>
      </c>
      <c r="AL112" s="995"/>
      <c r="AM112" s="995"/>
      <c r="AN112" s="995"/>
      <c r="AO112" s="996"/>
      <c r="AP112" s="998" t="s">
        <v>447</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4485599</v>
      </c>
      <c r="BR112" s="962"/>
      <c r="BS112" s="962"/>
      <c r="BT112" s="962"/>
      <c r="BU112" s="962"/>
      <c r="BV112" s="962">
        <v>4362492</v>
      </c>
      <c r="BW112" s="962"/>
      <c r="BX112" s="962"/>
      <c r="BY112" s="962"/>
      <c r="BZ112" s="962"/>
      <c r="CA112" s="962">
        <v>4361818</v>
      </c>
      <c r="CB112" s="962"/>
      <c r="CC112" s="962"/>
      <c r="CD112" s="962"/>
      <c r="CE112" s="962"/>
      <c r="CF112" s="956">
        <v>88.1</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274370</v>
      </c>
      <c r="DH112" s="962"/>
      <c r="DI112" s="962"/>
      <c r="DJ112" s="962"/>
      <c r="DK112" s="962"/>
      <c r="DL112" s="962">
        <v>246241</v>
      </c>
      <c r="DM112" s="962"/>
      <c r="DN112" s="962"/>
      <c r="DO112" s="962"/>
      <c r="DP112" s="962"/>
      <c r="DQ112" s="962">
        <v>218113</v>
      </c>
      <c r="DR112" s="962"/>
      <c r="DS112" s="962"/>
      <c r="DT112" s="962"/>
      <c r="DU112" s="962"/>
      <c r="DV112" s="963">
        <v>4.4000000000000004</v>
      </c>
      <c r="DW112" s="963"/>
      <c r="DX112" s="963"/>
      <c r="DY112" s="963"/>
      <c r="DZ112" s="964"/>
    </row>
    <row r="113" spans="1:130" s="226"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328619</v>
      </c>
      <c r="AB113" s="974"/>
      <c r="AC113" s="974"/>
      <c r="AD113" s="974"/>
      <c r="AE113" s="975"/>
      <c r="AF113" s="976">
        <v>323821</v>
      </c>
      <c r="AG113" s="974"/>
      <c r="AH113" s="974"/>
      <c r="AI113" s="974"/>
      <c r="AJ113" s="975"/>
      <c r="AK113" s="976">
        <v>327888</v>
      </c>
      <c r="AL113" s="974"/>
      <c r="AM113" s="974"/>
      <c r="AN113" s="974"/>
      <c r="AO113" s="975"/>
      <c r="AP113" s="977">
        <v>6.6</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55164</v>
      </c>
      <c r="BR113" s="962"/>
      <c r="BS113" s="962"/>
      <c r="BT113" s="962"/>
      <c r="BU113" s="962"/>
      <c r="BV113" s="962">
        <v>63799</v>
      </c>
      <c r="BW113" s="962"/>
      <c r="BX113" s="962"/>
      <c r="BY113" s="962"/>
      <c r="BZ113" s="962"/>
      <c r="CA113" s="962">
        <v>69829</v>
      </c>
      <c r="CB113" s="962"/>
      <c r="CC113" s="962"/>
      <c r="CD113" s="962"/>
      <c r="CE113" s="962"/>
      <c r="CF113" s="956">
        <v>1.4</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461</v>
      </c>
      <c r="DH113" s="995"/>
      <c r="DI113" s="995"/>
      <c r="DJ113" s="995"/>
      <c r="DK113" s="996"/>
      <c r="DL113" s="997" t="s">
        <v>451</v>
      </c>
      <c r="DM113" s="995"/>
      <c r="DN113" s="995"/>
      <c r="DO113" s="995"/>
      <c r="DP113" s="996"/>
      <c r="DQ113" s="997" t="s">
        <v>130</v>
      </c>
      <c r="DR113" s="995"/>
      <c r="DS113" s="995"/>
      <c r="DT113" s="995"/>
      <c r="DU113" s="996"/>
      <c r="DV113" s="998" t="s">
        <v>130</v>
      </c>
      <c r="DW113" s="999"/>
      <c r="DX113" s="999"/>
      <c r="DY113" s="999"/>
      <c r="DZ113" s="1000"/>
    </row>
    <row r="114" spans="1:130" s="226" customFormat="1" ht="26.25" customHeight="1" x14ac:dyDescent="0.15">
      <c r="A114" s="990"/>
      <c r="B114" s="991"/>
      <c r="C114" s="959" t="s">
        <v>462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17903</v>
      </c>
      <c r="AB114" s="995"/>
      <c r="AC114" s="995"/>
      <c r="AD114" s="995"/>
      <c r="AE114" s="996"/>
      <c r="AF114" s="997">
        <v>16697</v>
      </c>
      <c r="AG114" s="995"/>
      <c r="AH114" s="995"/>
      <c r="AI114" s="995"/>
      <c r="AJ114" s="996"/>
      <c r="AK114" s="997">
        <v>14345</v>
      </c>
      <c r="AL114" s="995"/>
      <c r="AM114" s="995"/>
      <c r="AN114" s="995"/>
      <c r="AO114" s="996"/>
      <c r="AP114" s="998">
        <v>0.3</v>
      </c>
      <c r="AQ114" s="999"/>
      <c r="AR114" s="999"/>
      <c r="AS114" s="999"/>
      <c r="AT114" s="1000"/>
      <c r="AU114" s="944"/>
      <c r="AV114" s="945"/>
      <c r="AW114" s="945"/>
      <c r="AX114" s="945"/>
      <c r="AY114" s="945"/>
      <c r="AZ114" s="958" t="s">
        <v>463</v>
      </c>
      <c r="BA114" s="959"/>
      <c r="BB114" s="959"/>
      <c r="BC114" s="959"/>
      <c r="BD114" s="959"/>
      <c r="BE114" s="959"/>
      <c r="BF114" s="959"/>
      <c r="BG114" s="959"/>
      <c r="BH114" s="959"/>
      <c r="BI114" s="959"/>
      <c r="BJ114" s="959"/>
      <c r="BK114" s="959"/>
      <c r="BL114" s="959"/>
      <c r="BM114" s="959"/>
      <c r="BN114" s="959"/>
      <c r="BO114" s="959"/>
      <c r="BP114" s="960"/>
      <c r="BQ114" s="961">
        <v>1351810</v>
      </c>
      <c r="BR114" s="962"/>
      <c r="BS114" s="962"/>
      <c r="BT114" s="962"/>
      <c r="BU114" s="962"/>
      <c r="BV114" s="962">
        <v>1344972</v>
      </c>
      <c r="BW114" s="962"/>
      <c r="BX114" s="962"/>
      <c r="BY114" s="962"/>
      <c r="BZ114" s="962"/>
      <c r="CA114" s="962">
        <v>1380056</v>
      </c>
      <c r="CB114" s="962"/>
      <c r="CC114" s="962"/>
      <c r="CD114" s="962"/>
      <c r="CE114" s="962"/>
      <c r="CF114" s="956">
        <v>27.9</v>
      </c>
      <c r="CG114" s="957"/>
      <c r="CH114" s="957"/>
      <c r="CI114" s="957"/>
      <c r="CJ114" s="957"/>
      <c r="CK114" s="984"/>
      <c r="CL114" s="985"/>
      <c r="CM114" s="958" t="s">
        <v>464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130</v>
      </c>
      <c r="DH114" s="995"/>
      <c r="DI114" s="995"/>
      <c r="DJ114" s="995"/>
      <c r="DK114" s="996"/>
      <c r="DL114" s="997" t="s">
        <v>445</v>
      </c>
      <c r="DM114" s="995"/>
      <c r="DN114" s="995"/>
      <c r="DO114" s="995"/>
      <c r="DP114" s="996"/>
      <c r="DQ114" s="997" t="s">
        <v>130</v>
      </c>
      <c r="DR114" s="995"/>
      <c r="DS114" s="995"/>
      <c r="DT114" s="995"/>
      <c r="DU114" s="996"/>
      <c r="DV114" s="998" t="s">
        <v>130</v>
      </c>
      <c r="DW114" s="999"/>
      <c r="DX114" s="999"/>
      <c r="DY114" s="999"/>
      <c r="DZ114" s="1000"/>
    </row>
    <row r="115" spans="1:130" s="226" customFormat="1" ht="26.25" customHeight="1" x14ac:dyDescent="0.15">
      <c r="A115" s="990"/>
      <c r="B115" s="991"/>
      <c r="C115" s="959" t="s">
        <v>465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28128</v>
      </c>
      <c r="AB115" s="974"/>
      <c r="AC115" s="974"/>
      <c r="AD115" s="974"/>
      <c r="AE115" s="975"/>
      <c r="AF115" s="976">
        <v>28128</v>
      </c>
      <c r="AG115" s="974"/>
      <c r="AH115" s="974"/>
      <c r="AI115" s="974"/>
      <c r="AJ115" s="975"/>
      <c r="AK115" s="976">
        <v>28128</v>
      </c>
      <c r="AL115" s="974"/>
      <c r="AM115" s="974"/>
      <c r="AN115" s="974"/>
      <c r="AO115" s="975"/>
      <c r="AP115" s="977">
        <v>0.6</v>
      </c>
      <c r="AQ115" s="978"/>
      <c r="AR115" s="978"/>
      <c r="AS115" s="978"/>
      <c r="AT115" s="979"/>
      <c r="AU115" s="944"/>
      <c r="AV115" s="945"/>
      <c r="AW115" s="945"/>
      <c r="AX115" s="945"/>
      <c r="AY115" s="945"/>
      <c r="AZ115" s="958" t="s">
        <v>466</v>
      </c>
      <c r="BA115" s="959"/>
      <c r="BB115" s="959"/>
      <c r="BC115" s="959"/>
      <c r="BD115" s="959"/>
      <c r="BE115" s="959"/>
      <c r="BF115" s="959"/>
      <c r="BG115" s="959"/>
      <c r="BH115" s="959"/>
      <c r="BI115" s="959"/>
      <c r="BJ115" s="959"/>
      <c r="BK115" s="959"/>
      <c r="BL115" s="959"/>
      <c r="BM115" s="959"/>
      <c r="BN115" s="959"/>
      <c r="BO115" s="959"/>
      <c r="BP115" s="960"/>
      <c r="BQ115" s="961">
        <v>1423</v>
      </c>
      <c r="BR115" s="962"/>
      <c r="BS115" s="962"/>
      <c r="BT115" s="962"/>
      <c r="BU115" s="962"/>
      <c r="BV115" s="962" t="s">
        <v>130</v>
      </c>
      <c r="BW115" s="962"/>
      <c r="BX115" s="962"/>
      <c r="BY115" s="962"/>
      <c r="BZ115" s="962"/>
      <c r="CA115" s="962" t="s">
        <v>130</v>
      </c>
      <c r="CB115" s="962"/>
      <c r="CC115" s="962"/>
      <c r="CD115" s="962"/>
      <c r="CE115" s="962"/>
      <c r="CF115" s="956" t="s">
        <v>130</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446</v>
      </c>
      <c r="DH115" s="995"/>
      <c r="DI115" s="995"/>
      <c r="DJ115" s="995"/>
      <c r="DK115" s="996"/>
      <c r="DL115" s="997" t="s">
        <v>130</v>
      </c>
      <c r="DM115" s="995"/>
      <c r="DN115" s="995"/>
      <c r="DO115" s="995"/>
      <c r="DP115" s="996"/>
      <c r="DQ115" s="997" t="s">
        <v>468</v>
      </c>
      <c r="DR115" s="995"/>
      <c r="DS115" s="995"/>
      <c r="DT115" s="995"/>
      <c r="DU115" s="996"/>
      <c r="DV115" s="998" t="s">
        <v>468</v>
      </c>
      <c r="DW115" s="999"/>
      <c r="DX115" s="999"/>
      <c r="DY115" s="999"/>
      <c r="DZ115" s="1000"/>
    </row>
    <row r="116" spans="1:130" s="226" customFormat="1" ht="26.25" customHeight="1" x14ac:dyDescent="0.15">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130</v>
      </c>
      <c r="AB116" s="995"/>
      <c r="AC116" s="995"/>
      <c r="AD116" s="995"/>
      <c r="AE116" s="996"/>
      <c r="AF116" s="997" t="s">
        <v>130</v>
      </c>
      <c r="AG116" s="995"/>
      <c r="AH116" s="995"/>
      <c r="AI116" s="995"/>
      <c r="AJ116" s="996"/>
      <c r="AK116" s="997" t="s">
        <v>452</v>
      </c>
      <c r="AL116" s="995"/>
      <c r="AM116" s="995"/>
      <c r="AN116" s="995"/>
      <c r="AO116" s="996"/>
      <c r="AP116" s="998" t="s">
        <v>445</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471</v>
      </c>
      <c r="BR116" s="962"/>
      <c r="BS116" s="962"/>
      <c r="BT116" s="962"/>
      <c r="BU116" s="962"/>
      <c r="BV116" s="962" t="s">
        <v>130</v>
      </c>
      <c r="BW116" s="962"/>
      <c r="BX116" s="962"/>
      <c r="BY116" s="962"/>
      <c r="BZ116" s="962"/>
      <c r="CA116" s="962" t="s">
        <v>451</v>
      </c>
      <c r="CB116" s="962"/>
      <c r="CC116" s="962"/>
      <c r="CD116" s="962"/>
      <c r="CE116" s="962"/>
      <c r="CF116" s="956" t="s">
        <v>451</v>
      </c>
      <c r="CG116" s="957"/>
      <c r="CH116" s="957"/>
      <c r="CI116" s="957"/>
      <c r="CJ116" s="957"/>
      <c r="CK116" s="984"/>
      <c r="CL116" s="985"/>
      <c r="CM116" s="958" t="s">
        <v>472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445</v>
      </c>
      <c r="DH116" s="995"/>
      <c r="DI116" s="995"/>
      <c r="DJ116" s="995"/>
      <c r="DK116" s="996"/>
      <c r="DL116" s="997" t="s">
        <v>461</v>
      </c>
      <c r="DM116" s="995"/>
      <c r="DN116" s="995"/>
      <c r="DO116" s="995"/>
      <c r="DP116" s="996"/>
      <c r="DQ116" s="997" t="s">
        <v>452</v>
      </c>
      <c r="DR116" s="995"/>
      <c r="DS116" s="995"/>
      <c r="DT116" s="995"/>
      <c r="DU116" s="996"/>
      <c r="DV116" s="998" t="s">
        <v>130</v>
      </c>
      <c r="DW116" s="999"/>
      <c r="DX116" s="999"/>
      <c r="DY116" s="999"/>
      <c r="DZ116" s="1000"/>
    </row>
    <row r="117" spans="1:130" s="226"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473</v>
      </c>
      <c r="Z117" s="930"/>
      <c r="AA117" s="1014">
        <v>939029</v>
      </c>
      <c r="AB117" s="1015"/>
      <c r="AC117" s="1015"/>
      <c r="AD117" s="1015"/>
      <c r="AE117" s="1016"/>
      <c r="AF117" s="1017">
        <v>940667</v>
      </c>
      <c r="AG117" s="1015"/>
      <c r="AH117" s="1015"/>
      <c r="AI117" s="1015"/>
      <c r="AJ117" s="1016"/>
      <c r="AK117" s="1017">
        <v>958267</v>
      </c>
      <c r="AL117" s="1015"/>
      <c r="AM117" s="1015"/>
      <c r="AN117" s="1015"/>
      <c r="AO117" s="1016"/>
      <c r="AP117" s="1018"/>
      <c r="AQ117" s="1019"/>
      <c r="AR117" s="1019"/>
      <c r="AS117" s="1019"/>
      <c r="AT117" s="1020"/>
      <c r="AU117" s="944"/>
      <c r="AV117" s="945"/>
      <c r="AW117" s="945"/>
      <c r="AX117" s="945"/>
      <c r="AY117" s="945"/>
      <c r="AZ117" s="1010" t="s">
        <v>474</v>
      </c>
      <c r="BA117" s="1011"/>
      <c r="BB117" s="1011"/>
      <c r="BC117" s="1011"/>
      <c r="BD117" s="1011"/>
      <c r="BE117" s="1011"/>
      <c r="BF117" s="1011"/>
      <c r="BG117" s="1011"/>
      <c r="BH117" s="1011"/>
      <c r="BI117" s="1011"/>
      <c r="BJ117" s="1011"/>
      <c r="BK117" s="1011"/>
      <c r="BL117" s="1011"/>
      <c r="BM117" s="1011"/>
      <c r="BN117" s="1011"/>
      <c r="BO117" s="1011"/>
      <c r="BP117" s="1012"/>
      <c r="BQ117" s="961" t="s">
        <v>452</v>
      </c>
      <c r="BR117" s="962"/>
      <c r="BS117" s="962"/>
      <c r="BT117" s="962"/>
      <c r="BU117" s="962"/>
      <c r="BV117" s="962" t="s">
        <v>130</v>
      </c>
      <c r="BW117" s="962"/>
      <c r="BX117" s="962"/>
      <c r="BY117" s="962"/>
      <c r="BZ117" s="962"/>
      <c r="CA117" s="962" t="s">
        <v>447</v>
      </c>
      <c r="CB117" s="962"/>
      <c r="CC117" s="962"/>
      <c r="CD117" s="962"/>
      <c r="CE117" s="962"/>
      <c r="CF117" s="956" t="s">
        <v>455</v>
      </c>
      <c r="CG117" s="957"/>
      <c r="CH117" s="957"/>
      <c r="CI117" s="957"/>
      <c r="CJ117" s="957"/>
      <c r="CK117" s="984"/>
      <c r="CL117" s="985"/>
      <c r="CM117" s="958" t="s">
        <v>475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452</v>
      </c>
      <c r="DH117" s="995"/>
      <c r="DI117" s="995"/>
      <c r="DJ117" s="995"/>
      <c r="DK117" s="996"/>
      <c r="DL117" s="997" t="s">
        <v>471</v>
      </c>
      <c r="DM117" s="995"/>
      <c r="DN117" s="995"/>
      <c r="DO117" s="995"/>
      <c r="DP117" s="996"/>
      <c r="DQ117" s="997" t="s">
        <v>447</v>
      </c>
      <c r="DR117" s="995"/>
      <c r="DS117" s="995"/>
      <c r="DT117" s="995"/>
      <c r="DU117" s="996"/>
      <c r="DV117" s="998" t="s">
        <v>130</v>
      </c>
      <c r="DW117" s="999"/>
      <c r="DX117" s="999"/>
      <c r="DY117" s="999"/>
      <c r="DZ117" s="1000"/>
    </row>
    <row r="118" spans="1:130" s="226" customFormat="1" ht="26.25" customHeight="1" x14ac:dyDescent="0.15">
      <c r="A118" s="948" t="s">
        <v>440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437</v>
      </c>
      <c r="AB118" s="929"/>
      <c r="AC118" s="929"/>
      <c r="AD118" s="929"/>
      <c r="AE118" s="930"/>
      <c r="AF118" s="928" t="s">
        <v>438</v>
      </c>
      <c r="AG118" s="929"/>
      <c r="AH118" s="929"/>
      <c r="AI118" s="929"/>
      <c r="AJ118" s="930"/>
      <c r="AK118" s="928" t="s">
        <v>311</v>
      </c>
      <c r="AL118" s="929"/>
      <c r="AM118" s="929"/>
      <c r="AN118" s="929"/>
      <c r="AO118" s="930"/>
      <c r="AP118" s="1006" t="s">
        <v>439</v>
      </c>
      <c r="AQ118" s="1007"/>
      <c r="AR118" s="1007"/>
      <c r="AS118" s="1007"/>
      <c r="AT118" s="1008"/>
      <c r="AU118" s="944"/>
      <c r="AV118" s="945"/>
      <c r="AW118" s="945"/>
      <c r="AX118" s="945"/>
      <c r="AY118" s="945"/>
      <c r="AZ118" s="1009" t="s">
        <v>476</v>
      </c>
      <c r="BA118" s="1001"/>
      <c r="BB118" s="1001"/>
      <c r="BC118" s="1001"/>
      <c r="BD118" s="1001"/>
      <c r="BE118" s="1001"/>
      <c r="BF118" s="1001"/>
      <c r="BG118" s="1001"/>
      <c r="BH118" s="1001"/>
      <c r="BI118" s="1001"/>
      <c r="BJ118" s="1001"/>
      <c r="BK118" s="1001"/>
      <c r="BL118" s="1001"/>
      <c r="BM118" s="1001"/>
      <c r="BN118" s="1001"/>
      <c r="BO118" s="1001"/>
      <c r="BP118" s="1002"/>
      <c r="BQ118" s="1035" t="s">
        <v>461</v>
      </c>
      <c r="BR118" s="1036"/>
      <c r="BS118" s="1036"/>
      <c r="BT118" s="1036"/>
      <c r="BU118" s="1036"/>
      <c r="BV118" s="1036" t="s">
        <v>461</v>
      </c>
      <c r="BW118" s="1036"/>
      <c r="BX118" s="1036"/>
      <c r="BY118" s="1036"/>
      <c r="BZ118" s="1036"/>
      <c r="CA118" s="1036" t="s">
        <v>130</v>
      </c>
      <c r="CB118" s="1036"/>
      <c r="CC118" s="1036"/>
      <c r="CD118" s="1036"/>
      <c r="CE118" s="1036"/>
      <c r="CF118" s="956" t="s">
        <v>130</v>
      </c>
      <c r="CG118" s="957"/>
      <c r="CH118" s="957"/>
      <c r="CI118" s="957"/>
      <c r="CJ118" s="957"/>
      <c r="CK118" s="984"/>
      <c r="CL118" s="985"/>
      <c r="CM118" s="958" t="s">
        <v>477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130</v>
      </c>
      <c r="DM118" s="995"/>
      <c r="DN118" s="995"/>
      <c r="DO118" s="995"/>
      <c r="DP118" s="996"/>
      <c r="DQ118" s="997" t="s">
        <v>447</v>
      </c>
      <c r="DR118" s="995"/>
      <c r="DS118" s="995"/>
      <c r="DT118" s="995"/>
      <c r="DU118" s="996"/>
      <c r="DV118" s="998" t="s">
        <v>130</v>
      </c>
      <c r="DW118" s="999"/>
      <c r="DX118" s="999"/>
      <c r="DY118" s="999"/>
      <c r="DZ118" s="1000"/>
    </row>
    <row r="119" spans="1:130" s="226" customFormat="1" ht="26.25" customHeight="1" x14ac:dyDescent="0.15">
      <c r="A119" s="1092" t="s">
        <v>443</v>
      </c>
      <c r="B119" s="983"/>
      <c r="C119" s="965" t="s">
        <v>444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445</v>
      </c>
      <c r="AG119" s="936"/>
      <c r="AH119" s="936"/>
      <c r="AI119" s="936"/>
      <c r="AJ119" s="937"/>
      <c r="AK119" s="938" t="s">
        <v>130</v>
      </c>
      <c r="AL119" s="936"/>
      <c r="AM119" s="936"/>
      <c r="AN119" s="936"/>
      <c r="AO119" s="937"/>
      <c r="AP119" s="939" t="s">
        <v>468</v>
      </c>
      <c r="AQ119" s="940"/>
      <c r="AR119" s="940"/>
      <c r="AS119" s="940"/>
      <c r="AT119" s="941"/>
      <c r="AU119" s="946"/>
      <c r="AV119" s="947"/>
      <c r="AW119" s="947"/>
      <c r="AX119" s="947"/>
      <c r="AY119" s="947"/>
      <c r="AZ119" s="247" t="s">
        <v>188</v>
      </c>
      <c r="BA119" s="247"/>
      <c r="BB119" s="247"/>
      <c r="BC119" s="247"/>
      <c r="BD119" s="247"/>
      <c r="BE119" s="247"/>
      <c r="BF119" s="247"/>
      <c r="BG119" s="247"/>
      <c r="BH119" s="247"/>
      <c r="BI119" s="247"/>
      <c r="BJ119" s="247"/>
      <c r="BK119" s="247"/>
      <c r="BL119" s="247"/>
      <c r="BM119" s="247"/>
      <c r="BN119" s="247"/>
      <c r="BO119" s="1013" t="s">
        <v>478</v>
      </c>
      <c r="BP119" s="1041"/>
      <c r="BQ119" s="1035">
        <v>13364922</v>
      </c>
      <c r="BR119" s="1036"/>
      <c r="BS119" s="1036"/>
      <c r="BT119" s="1036"/>
      <c r="BU119" s="1036"/>
      <c r="BV119" s="1036">
        <v>13135465</v>
      </c>
      <c r="BW119" s="1036"/>
      <c r="BX119" s="1036"/>
      <c r="BY119" s="1036"/>
      <c r="BZ119" s="1036"/>
      <c r="CA119" s="1036">
        <v>12770126</v>
      </c>
      <c r="CB119" s="1036"/>
      <c r="CC119" s="1036"/>
      <c r="CD119" s="1036"/>
      <c r="CE119" s="1036"/>
      <c r="CF119" s="1037"/>
      <c r="CG119" s="1038"/>
      <c r="CH119" s="1038"/>
      <c r="CI119" s="1038"/>
      <c r="CJ119" s="1039"/>
      <c r="CK119" s="986"/>
      <c r="CL119" s="987"/>
      <c r="CM119" s="1009" t="s">
        <v>479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452</v>
      </c>
      <c r="DH119" s="1022"/>
      <c r="DI119" s="1022"/>
      <c r="DJ119" s="1022"/>
      <c r="DK119" s="1023"/>
      <c r="DL119" s="1021" t="s">
        <v>468</v>
      </c>
      <c r="DM119" s="1022"/>
      <c r="DN119" s="1022"/>
      <c r="DO119" s="1022"/>
      <c r="DP119" s="1023"/>
      <c r="DQ119" s="1021" t="s">
        <v>468</v>
      </c>
      <c r="DR119" s="1022"/>
      <c r="DS119" s="1022"/>
      <c r="DT119" s="1022"/>
      <c r="DU119" s="1023"/>
      <c r="DV119" s="1024" t="s">
        <v>445</v>
      </c>
      <c r="DW119" s="1025"/>
      <c r="DX119" s="1025"/>
      <c r="DY119" s="1025"/>
      <c r="DZ119" s="1026"/>
    </row>
    <row r="120" spans="1:130" s="226" customFormat="1" ht="26.25" customHeight="1" x14ac:dyDescent="0.15">
      <c r="A120" s="1093"/>
      <c r="B120" s="985"/>
      <c r="C120" s="958" t="s">
        <v>450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130</v>
      </c>
      <c r="AB120" s="995"/>
      <c r="AC120" s="995"/>
      <c r="AD120" s="995"/>
      <c r="AE120" s="996"/>
      <c r="AF120" s="997" t="s">
        <v>452</v>
      </c>
      <c r="AG120" s="995"/>
      <c r="AH120" s="995"/>
      <c r="AI120" s="995"/>
      <c r="AJ120" s="996"/>
      <c r="AK120" s="997" t="s">
        <v>445</v>
      </c>
      <c r="AL120" s="995"/>
      <c r="AM120" s="995"/>
      <c r="AN120" s="995"/>
      <c r="AO120" s="996"/>
      <c r="AP120" s="998" t="s">
        <v>447</v>
      </c>
      <c r="AQ120" s="999"/>
      <c r="AR120" s="999"/>
      <c r="AS120" s="999"/>
      <c r="AT120" s="1000"/>
      <c r="AU120" s="1027" t="s">
        <v>480</v>
      </c>
      <c r="AV120" s="1028"/>
      <c r="AW120" s="1028"/>
      <c r="AX120" s="1028"/>
      <c r="AY120" s="1029"/>
      <c r="AZ120" s="965" t="s">
        <v>481</v>
      </c>
      <c r="BA120" s="933"/>
      <c r="BB120" s="933"/>
      <c r="BC120" s="933"/>
      <c r="BD120" s="933"/>
      <c r="BE120" s="933"/>
      <c r="BF120" s="933"/>
      <c r="BG120" s="933"/>
      <c r="BH120" s="933"/>
      <c r="BI120" s="933"/>
      <c r="BJ120" s="933"/>
      <c r="BK120" s="933"/>
      <c r="BL120" s="933"/>
      <c r="BM120" s="933"/>
      <c r="BN120" s="933"/>
      <c r="BO120" s="933"/>
      <c r="BP120" s="934"/>
      <c r="BQ120" s="966">
        <v>2899900</v>
      </c>
      <c r="BR120" s="967"/>
      <c r="BS120" s="967"/>
      <c r="BT120" s="967"/>
      <c r="BU120" s="967"/>
      <c r="BV120" s="967">
        <v>3893350</v>
      </c>
      <c r="BW120" s="967"/>
      <c r="BX120" s="967"/>
      <c r="BY120" s="967"/>
      <c r="BZ120" s="967"/>
      <c r="CA120" s="967">
        <v>4831307</v>
      </c>
      <c r="CB120" s="967"/>
      <c r="CC120" s="967"/>
      <c r="CD120" s="967"/>
      <c r="CE120" s="967"/>
      <c r="CF120" s="980">
        <v>97.5</v>
      </c>
      <c r="CG120" s="981"/>
      <c r="CH120" s="981"/>
      <c r="CI120" s="981"/>
      <c r="CJ120" s="981"/>
      <c r="CK120" s="1042" t="s">
        <v>482</v>
      </c>
      <c r="CL120" s="1043"/>
      <c r="CM120" s="1043"/>
      <c r="CN120" s="1043"/>
      <c r="CO120" s="1044"/>
      <c r="CP120" s="1050" t="s">
        <v>483</v>
      </c>
      <c r="CQ120" s="1051"/>
      <c r="CR120" s="1051"/>
      <c r="CS120" s="1051"/>
      <c r="CT120" s="1051"/>
      <c r="CU120" s="1051"/>
      <c r="CV120" s="1051"/>
      <c r="CW120" s="1051"/>
      <c r="CX120" s="1051"/>
      <c r="CY120" s="1051"/>
      <c r="CZ120" s="1051"/>
      <c r="DA120" s="1051"/>
      <c r="DB120" s="1051"/>
      <c r="DC120" s="1051"/>
      <c r="DD120" s="1051"/>
      <c r="DE120" s="1051"/>
      <c r="DF120" s="1052"/>
      <c r="DG120" s="966">
        <v>2558276</v>
      </c>
      <c r="DH120" s="967"/>
      <c r="DI120" s="967"/>
      <c r="DJ120" s="967"/>
      <c r="DK120" s="967"/>
      <c r="DL120" s="967">
        <v>2525583</v>
      </c>
      <c r="DM120" s="967"/>
      <c r="DN120" s="967"/>
      <c r="DO120" s="967"/>
      <c r="DP120" s="967"/>
      <c r="DQ120" s="967">
        <v>2505838</v>
      </c>
      <c r="DR120" s="967"/>
      <c r="DS120" s="967"/>
      <c r="DT120" s="967"/>
      <c r="DU120" s="967"/>
      <c r="DV120" s="968">
        <v>50.6</v>
      </c>
      <c r="DW120" s="968"/>
      <c r="DX120" s="968"/>
      <c r="DY120" s="968"/>
      <c r="DZ120" s="969"/>
    </row>
    <row r="121" spans="1:130" s="226" customFormat="1" ht="26.25" customHeight="1" x14ac:dyDescent="0.15">
      <c r="A121" s="1093"/>
      <c r="B121" s="985"/>
      <c r="C121" s="1010" t="s">
        <v>484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28128</v>
      </c>
      <c r="AB121" s="995"/>
      <c r="AC121" s="995"/>
      <c r="AD121" s="995"/>
      <c r="AE121" s="996"/>
      <c r="AF121" s="997">
        <v>28128</v>
      </c>
      <c r="AG121" s="995"/>
      <c r="AH121" s="995"/>
      <c r="AI121" s="995"/>
      <c r="AJ121" s="996"/>
      <c r="AK121" s="997">
        <v>28128</v>
      </c>
      <c r="AL121" s="995"/>
      <c r="AM121" s="995"/>
      <c r="AN121" s="995"/>
      <c r="AO121" s="996"/>
      <c r="AP121" s="998">
        <v>0.6</v>
      </c>
      <c r="AQ121" s="999"/>
      <c r="AR121" s="999"/>
      <c r="AS121" s="999"/>
      <c r="AT121" s="1000"/>
      <c r="AU121" s="1030"/>
      <c r="AV121" s="1031"/>
      <c r="AW121" s="1031"/>
      <c r="AX121" s="1031"/>
      <c r="AY121" s="1032"/>
      <c r="AZ121" s="958" t="s">
        <v>485</v>
      </c>
      <c r="BA121" s="959"/>
      <c r="BB121" s="959"/>
      <c r="BC121" s="959"/>
      <c r="BD121" s="959"/>
      <c r="BE121" s="959"/>
      <c r="BF121" s="959"/>
      <c r="BG121" s="959"/>
      <c r="BH121" s="959"/>
      <c r="BI121" s="959"/>
      <c r="BJ121" s="959"/>
      <c r="BK121" s="959"/>
      <c r="BL121" s="959"/>
      <c r="BM121" s="959"/>
      <c r="BN121" s="959"/>
      <c r="BO121" s="959"/>
      <c r="BP121" s="960"/>
      <c r="BQ121" s="961" t="s">
        <v>461</v>
      </c>
      <c r="BR121" s="962"/>
      <c r="BS121" s="962"/>
      <c r="BT121" s="962"/>
      <c r="BU121" s="962"/>
      <c r="BV121" s="962" t="s">
        <v>468</v>
      </c>
      <c r="BW121" s="962"/>
      <c r="BX121" s="962"/>
      <c r="BY121" s="962"/>
      <c r="BZ121" s="962"/>
      <c r="CA121" s="962" t="s">
        <v>445</v>
      </c>
      <c r="CB121" s="962"/>
      <c r="CC121" s="962"/>
      <c r="CD121" s="962"/>
      <c r="CE121" s="962"/>
      <c r="CF121" s="956" t="s">
        <v>445</v>
      </c>
      <c r="CG121" s="957"/>
      <c r="CH121" s="957"/>
      <c r="CI121" s="957"/>
      <c r="CJ121" s="957"/>
      <c r="CK121" s="1045"/>
      <c r="CL121" s="1046"/>
      <c r="CM121" s="1046"/>
      <c r="CN121" s="1046"/>
      <c r="CO121" s="1047"/>
      <c r="CP121" s="1055" t="s">
        <v>486</v>
      </c>
      <c r="CQ121" s="1056"/>
      <c r="CR121" s="1056"/>
      <c r="CS121" s="1056"/>
      <c r="CT121" s="1056"/>
      <c r="CU121" s="1056"/>
      <c r="CV121" s="1056"/>
      <c r="CW121" s="1056"/>
      <c r="CX121" s="1056"/>
      <c r="CY121" s="1056"/>
      <c r="CZ121" s="1056"/>
      <c r="DA121" s="1056"/>
      <c r="DB121" s="1056"/>
      <c r="DC121" s="1056"/>
      <c r="DD121" s="1056"/>
      <c r="DE121" s="1056"/>
      <c r="DF121" s="1057"/>
      <c r="DG121" s="961">
        <v>1924862</v>
      </c>
      <c r="DH121" s="962"/>
      <c r="DI121" s="962"/>
      <c r="DJ121" s="962"/>
      <c r="DK121" s="962"/>
      <c r="DL121" s="962">
        <v>1834656</v>
      </c>
      <c r="DM121" s="962"/>
      <c r="DN121" s="962"/>
      <c r="DO121" s="962"/>
      <c r="DP121" s="962"/>
      <c r="DQ121" s="962">
        <v>1813341</v>
      </c>
      <c r="DR121" s="962"/>
      <c r="DS121" s="962"/>
      <c r="DT121" s="962"/>
      <c r="DU121" s="962"/>
      <c r="DV121" s="963">
        <v>36.6</v>
      </c>
      <c r="DW121" s="963"/>
      <c r="DX121" s="963"/>
      <c r="DY121" s="963"/>
      <c r="DZ121" s="964"/>
    </row>
    <row r="122" spans="1:130" s="226" customFormat="1" ht="26.25" customHeight="1" x14ac:dyDescent="0.15">
      <c r="A122" s="1093"/>
      <c r="B122" s="985"/>
      <c r="C122" s="958" t="s">
        <v>464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455</v>
      </c>
      <c r="AB122" s="995"/>
      <c r="AC122" s="995"/>
      <c r="AD122" s="995"/>
      <c r="AE122" s="996"/>
      <c r="AF122" s="997" t="s">
        <v>446</v>
      </c>
      <c r="AG122" s="995"/>
      <c r="AH122" s="995"/>
      <c r="AI122" s="995"/>
      <c r="AJ122" s="996"/>
      <c r="AK122" s="997" t="s">
        <v>445</v>
      </c>
      <c r="AL122" s="995"/>
      <c r="AM122" s="995"/>
      <c r="AN122" s="995"/>
      <c r="AO122" s="996"/>
      <c r="AP122" s="998" t="s">
        <v>447</v>
      </c>
      <c r="AQ122" s="999"/>
      <c r="AR122" s="999"/>
      <c r="AS122" s="999"/>
      <c r="AT122" s="1000"/>
      <c r="AU122" s="1030"/>
      <c r="AV122" s="1031"/>
      <c r="AW122" s="1031"/>
      <c r="AX122" s="1031"/>
      <c r="AY122" s="1032"/>
      <c r="AZ122" s="1009" t="s">
        <v>487</v>
      </c>
      <c r="BA122" s="1001"/>
      <c r="BB122" s="1001"/>
      <c r="BC122" s="1001"/>
      <c r="BD122" s="1001"/>
      <c r="BE122" s="1001"/>
      <c r="BF122" s="1001"/>
      <c r="BG122" s="1001"/>
      <c r="BH122" s="1001"/>
      <c r="BI122" s="1001"/>
      <c r="BJ122" s="1001"/>
      <c r="BK122" s="1001"/>
      <c r="BL122" s="1001"/>
      <c r="BM122" s="1001"/>
      <c r="BN122" s="1001"/>
      <c r="BO122" s="1001"/>
      <c r="BP122" s="1002"/>
      <c r="BQ122" s="1035">
        <v>7523458</v>
      </c>
      <c r="BR122" s="1036"/>
      <c r="BS122" s="1036"/>
      <c r="BT122" s="1036"/>
      <c r="BU122" s="1036"/>
      <c r="BV122" s="1036">
        <v>7291646</v>
      </c>
      <c r="BW122" s="1036"/>
      <c r="BX122" s="1036"/>
      <c r="BY122" s="1036"/>
      <c r="BZ122" s="1036"/>
      <c r="CA122" s="1036">
        <v>6954610</v>
      </c>
      <c r="CB122" s="1036"/>
      <c r="CC122" s="1036"/>
      <c r="CD122" s="1036"/>
      <c r="CE122" s="1036"/>
      <c r="CF122" s="1053">
        <v>140.4</v>
      </c>
      <c r="CG122" s="1054"/>
      <c r="CH122" s="1054"/>
      <c r="CI122" s="1054"/>
      <c r="CJ122" s="1054"/>
      <c r="CK122" s="1045"/>
      <c r="CL122" s="1046"/>
      <c r="CM122" s="1046"/>
      <c r="CN122" s="1046"/>
      <c r="CO122" s="1047"/>
      <c r="CP122" s="1055" t="s">
        <v>488</v>
      </c>
      <c r="CQ122" s="1056"/>
      <c r="CR122" s="1056"/>
      <c r="CS122" s="1056"/>
      <c r="CT122" s="1056"/>
      <c r="CU122" s="1056"/>
      <c r="CV122" s="1056"/>
      <c r="CW122" s="1056"/>
      <c r="CX122" s="1056"/>
      <c r="CY122" s="1056"/>
      <c r="CZ122" s="1056"/>
      <c r="DA122" s="1056"/>
      <c r="DB122" s="1056"/>
      <c r="DC122" s="1056"/>
      <c r="DD122" s="1056"/>
      <c r="DE122" s="1056"/>
      <c r="DF122" s="1057"/>
      <c r="DG122" s="961" t="s">
        <v>445</v>
      </c>
      <c r="DH122" s="962"/>
      <c r="DI122" s="962"/>
      <c r="DJ122" s="962"/>
      <c r="DK122" s="962"/>
      <c r="DL122" s="962" t="s">
        <v>130</v>
      </c>
      <c r="DM122" s="962"/>
      <c r="DN122" s="962"/>
      <c r="DO122" s="962"/>
      <c r="DP122" s="962"/>
      <c r="DQ122" s="962">
        <v>40498</v>
      </c>
      <c r="DR122" s="962"/>
      <c r="DS122" s="962"/>
      <c r="DT122" s="962"/>
      <c r="DU122" s="962"/>
      <c r="DV122" s="963">
        <v>0.8</v>
      </c>
      <c r="DW122" s="963"/>
      <c r="DX122" s="963"/>
      <c r="DY122" s="963"/>
      <c r="DZ122" s="964"/>
    </row>
    <row r="123" spans="1:130" s="226" customFormat="1" ht="26.25" customHeight="1" x14ac:dyDescent="0.15">
      <c r="A123" s="1093"/>
      <c r="B123" s="985"/>
      <c r="C123" s="958" t="s">
        <v>472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461</v>
      </c>
      <c r="AB123" s="995"/>
      <c r="AC123" s="995"/>
      <c r="AD123" s="995"/>
      <c r="AE123" s="996"/>
      <c r="AF123" s="997" t="s">
        <v>455</v>
      </c>
      <c r="AG123" s="995"/>
      <c r="AH123" s="995"/>
      <c r="AI123" s="995"/>
      <c r="AJ123" s="996"/>
      <c r="AK123" s="997" t="s">
        <v>468</v>
      </c>
      <c r="AL123" s="995"/>
      <c r="AM123" s="995"/>
      <c r="AN123" s="995"/>
      <c r="AO123" s="996"/>
      <c r="AP123" s="998" t="s">
        <v>130</v>
      </c>
      <c r="AQ123" s="999"/>
      <c r="AR123" s="999"/>
      <c r="AS123" s="999"/>
      <c r="AT123" s="1000"/>
      <c r="AU123" s="1033"/>
      <c r="AV123" s="1034"/>
      <c r="AW123" s="1034"/>
      <c r="AX123" s="1034"/>
      <c r="AY123" s="1034"/>
      <c r="AZ123" s="247" t="s">
        <v>188</v>
      </c>
      <c r="BA123" s="247"/>
      <c r="BB123" s="247"/>
      <c r="BC123" s="247"/>
      <c r="BD123" s="247"/>
      <c r="BE123" s="247"/>
      <c r="BF123" s="247"/>
      <c r="BG123" s="247"/>
      <c r="BH123" s="247"/>
      <c r="BI123" s="247"/>
      <c r="BJ123" s="247"/>
      <c r="BK123" s="247"/>
      <c r="BL123" s="247"/>
      <c r="BM123" s="247"/>
      <c r="BN123" s="247"/>
      <c r="BO123" s="1013" t="s">
        <v>489</v>
      </c>
      <c r="BP123" s="1041"/>
      <c r="BQ123" s="1099">
        <v>10423358</v>
      </c>
      <c r="BR123" s="1100"/>
      <c r="BS123" s="1100"/>
      <c r="BT123" s="1100"/>
      <c r="BU123" s="1100"/>
      <c r="BV123" s="1100">
        <v>11184996</v>
      </c>
      <c r="BW123" s="1100"/>
      <c r="BX123" s="1100"/>
      <c r="BY123" s="1100"/>
      <c r="BZ123" s="1100"/>
      <c r="CA123" s="1100">
        <v>11785917</v>
      </c>
      <c r="CB123" s="1100"/>
      <c r="CC123" s="1100"/>
      <c r="CD123" s="1100"/>
      <c r="CE123" s="1100"/>
      <c r="CF123" s="1037"/>
      <c r="CG123" s="1038"/>
      <c r="CH123" s="1038"/>
      <c r="CI123" s="1038"/>
      <c r="CJ123" s="1039"/>
      <c r="CK123" s="1045"/>
      <c r="CL123" s="1046"/>
      <c r="CM123" s="1046"/>
      <c r="CN123" s="1046"/>
      <c r="CO123" s="1047"/>
      <c r="CP123" s="1055" t="s">
        <v>490</v>
      </c>
      <c r="CQ123" s="1056"/>
      <c r="CR123" s="1056"/>
      <c r="CS123" s="1056"/>
      <c r="CT123" s="1056"/>
      <c r="CU123" s="1056"/>
      <c r="CV123" s="1056"/>
      <c r="CW123" s="1056"/>
      <c r="CX123" s="1056"/>
      <c r="CY123" s="1056"/>
      <c r="CZ123" s="1056"/>
      <c r="DA123" s="1056"/>
      <c r="DB123" s="1056"/>
      <c r="DC123" s="1056"/>
      <c r="DD123" s="1056"/>
      <c r="DE123" s="1056"/>
      <c r="DF123" s="1057"/>
      <c r="DG123" s="994">
        <v>2461</v>
      </c>
      <c r="DH123" s="995"/>
      <c r="DI123" s="995"/>
      <c r="DJ123" s="995"/>
      <c r="DK123" s="996"/>
      <c r="DL123" s="997">
        <v>2253</v>
      </c>
      <c r="DM123" s="995"/>
      <c r="DN123" s="995"/>
      <c r="DO123" s="995"/>
      <c r="DP123" s="996"/>
      <c r="DQ123" s="997">
        <v>2141</v>
      </c>
      <c r="DR123" s="995"/>
      <c r="DS123" s="995"/>
      <c r="DT123" s="995"/>
      <c r="DU123" s="996"/>
      <c r="DV123" s="998">
        <v>0</v>
      </c>
      <c r="DW123" s="999"/>
      <c r="DX123" s="999"/>
      <c r="DY123" s="999"/>
      <c r="DZ123" s="1000"/>
    </row>
    <row r="124" spans="1:130" s="226" customFormat="1" ht="26.25" customHeight="1" thickBot="1" x14ac:dyDescent="0.2">
      <c r="A124" s="1093"/>
      <c r="B124" s="985"/>
      <c r="C124" s="958" t="s">
        <v>475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468</v>
      </c>
      <c r="AB124" s="995"/>
      <c r="AC124" s="995"/>
      <c r="AD124" s="995"/>
      <c r="AE124" s="996"/>
      <c r="AF124" s="997" t="s">
        <v>445</v>
      </c>
      <c r="AG124" s="995"/>
      <c r="AH124" s="995"/>
      <c r="AI124" s="995"/>
      <c r="AJ124" s="996"/>
      <c r="AK124" s="997" t="s">
        <v>130</v>
      </c>
      <c r="AL124" s="995"/>
      <c r="AM124" s="995"/>
      <c r="AN124" s="995"/>
      <c r="AO124" s="996"/>
      <c r="AP124" s="998" t="s">
        <v>468</v>
      </c>
      <c r="AQ124" s="999"/>
      <c r="AR124" s="999"/>
      <c r="AS124" s="999"/>
      <c r="AT124" s="1000"/>
      <c r="AU124" s="1095" t="s">
        <v>491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61.2</v>
      </c>
      <c r="BR124" s="1063"/>
      <c r="BS124" s="1063"/>
      <c r="BT124" s="1063"/>
      <c r="BU124" s="1063"/>
      <c r="BV124" s="1063">
        <v>38.200000000000003</v>
      </c>
      <c r="BW124" s="1063"/>
      <c r="BX124" s="1063"/>
      <c r="BY124" s="1063"/>
      <c r="BZ124" s="1063"/>
      <c r="CA124" s="1063">
        <v>19.8</v>
      </c>
      <c r="CB124" s="1063"/>
      <c r="CC124" s="1063"/>
      <c r="CD124" s="1063"/>
      <c r="CE124" s="1063"/>
      <c r="CF124" s="1064"/>
      <c r="CG124" s="1065"/>
      <c r="CH124" s="1065"/>
      <c r="CI124" s="1065"/>
      <c r="CJ124" s="1066"/>
      <c r="CK124" s="1048"/>
      <c r="CL124" s="1048"/>
      <c r="CM124" s="1048"/>
      <c r="CN124" s="1048"/>
      <c r="CO124" s="1049"/>
      <c r="CP124" s="1055" t="s">
        <v>492</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130</v>
      </c>
      <c r="DM124" s="1022"/>
      <c r="DN124" s="1022"/>
      <c r="DO124" s="1022"/>
      <c r="DP124" s="1023"/>
      <c r="DQ124" s="1021" t="s">
        <v>130</v>
      </c>
      <c r="DR124" s="1022"/>
      <c r="DS124" s="1022"/>
      <c r="DT124" s="1022"/>
      <c r="DU124" s="1023"/>
      <c r="DV124" s="1024" t="s">
        <v>446</v>
      </c>
      <c r="DW124" s="1025"/>
      <c r="DX124" s="1025"/>
      <c r="DY124" s="1025"/>
      <c r="DZ124" s="1026"/>
    </row>
    <row r="125" spans="1:130" s="226" customFormat="1" ht="26.25" customHeight="1" x14ac:dyDescent="0.15">
      <c r="A125" s="1093"/>
      <c r="B125" s="985"/>
      <c r="C125" s="958" t="s">
        <v>477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445</v>
      </c>
      <c r="AG125" s="995"/>
      <c r="AH125" s="995"/>
      <c r="AI125" s="995"/>
      <c r="AJ125" s="996"/>
      <c r="AK125" s="997" t="s">
        <v>130</v>
      </c>
      <c r="AL125" s="995"/>
      <c r="AM125" s="995"/>
      <c r="AN125" s="995"/>
      <c r="AO125" s="996"/>
      <c r="AP125" s="998" t="s">
        <v>445</v>
      </c>
      <c r="AQ125" s="999"/>
      <c r="AR125" s="999"/>
      <c r="AS125" s="999"/>
      <c r="AT125" s="100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8" t="s">
        <v>493</v>
      </c>
      <c r="CL125" s="1043"/>
      <c r="CM125" s="1043"/>
      <c r="CN125" s="1043"/>
      <c r="CO125" s="1044"/>
      <c r="CP125" s="965" t="s">
        <v>494</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130</v>
      </c>
      <c r="DM125" s="967"/>
      <c r="DN125" s="967"/>
      <c r="DO125" s="967"/>
      <c r="DP125" s="967"/>
      <c r="DQ125" s="967" t="s">
        <v>130</v>
      </c>
      <c r="DR125" s="967"/>
      <c r="DS125" s="967"/>
      <c r="DT125" s="967"/>
      <c r="DU125" s="967"/>
      <c r="DV125" s="968" t="s">
        <v>452</v>
      </c>
      <c r="DW125" s="968"/>
      <c r="DX125" s="968"/>
      <c r="DY125" s="968"/>
      <c r="DZ125" s="969"/>
    </row>
    <row r="126" spans="1:130" s="226" customFormat="1" ht="26.25" customHeight="1" thickBot="1" x14ac:dyDescent="0.2">
      <c r="A126" s="1093"/>
      <c r="B126" s="985"/>
      <c r="C126" s="958" t="s">
        <v>479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445</v>
      </c>
      <c r="AB126" s="995"/>
      <c r="AC126" s="995"/>
      <c r="AD126" s="995"/>
      <c r="AE126" s="996"/>
      <c r="AF126" s="997" t="s">
        <v>130</v>
      </c>
      <c r="AG126" s="995"/>
      <c r="AH126" s="995"/>
      <c r="AI126" s="995"/>
      <c r="AJ126" s="996"/>
      <c r="AK126" s="997" t="s">
        <v>130</v>
      </c>
      <c r="AL126" s="995"/>
      <c r="AM126" s="995"/>
      <c r="AN126" s="995"/>
      <c r="AO126" s="996"/>
      <c r="AP126" s="998" t="s">
        <v>446</v>
      </c>
      <c r="AQ126" s="999"/>
      <c r="AR126" s="999"/>
      <c r="AS126" s="999"/>
      <c r="AT126" s="100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9"/>
      <c r="CL126" s="1046"/>
      <c r="CM126" s="1046"/>
      <c r="CN126" s="1046"/>
      <c r="CO126" s="1047"/>
      <c r="CP126" s="958" t="s">
        <v>495</v>
      </c>
      <c r="CQ126" s="959"/>
      <c r="CR126" s="959"/>
      <c r="CS126" s="959"/>
      <c r="CT126" s="959"/>
      <c r="CU126" s="959"/>
      <c r="CV126" s="959"/>
      <c r="CW126" s="959"/>
      <c r="CX126" s="959"/>
      <c r="CY126" s="959"/>
      <c r="CZ126" s="959"/>
      <c r="DA126" s="959"/>
      <c r="DB126" s="959"/>
      <c r="DC126" s="959"/>
      <c r="DD126" s="959"/>
      <c r="DE126" s="959"/>
      <c r="DF126" s="960"/>
      <c r="DG126" s="961" t="s">
        <v>130</v>
      </c>
      <c r="DH126" s="962"/>
      <c r="DI126" s="962"/>
      <c r="DJ126" s="962"/>
      <c r="DK126" s="962"/>
      <c r="DL126" s="962" t="s">
        <v>471</v>
      </c>
      <c r="DM126" s="962"/>
      <c r="DN126" s="962"/>
      <c r="DO126" s="962"/>
      <c r="DP126" s="962"/>
      <c r="DQ126" s="962" t="s">
        <v>446</v>
      </c>
      <c r="DR126" s="962"/>
      <c r="DS126" s="962"/>
      <c r="DT126" s="962"/>
      <c r="DU126" s="962"/>
      <c r="DV126" s="963" t="s">
        <v>445</v>
      </c>
      <c r="DW126" s="963"/>
      <c r="DX126" s="963"/>
      <c r="DY126" s="963"/>
      <c r="DZ126" s="964"/>
    </row>
    <row r="127" spans="1:130" s="226" customFormat="1" ht="26.25" customHeight="1" x14ac:dyDescent="0.15">
      <c r="A127" s="1094"/>
      <c r="B127" s="987"/>
      <c r="C127" s="1009" t="s">
        <v>496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130</v>
      </c>
      <c r="AB127" s="995"/>
      <c r="AC127" s="995"/>
      <c r="AD127" s="995"/>
      <c r="AE127" s="996"/>
      <c r="AF127" s="997" t="s">
        <v>445</v>
      </c>
      <c r="AG127" s="995"/>
      <c r="AH127" s="995"/>
      <c r="AI127" s="995"/>
      <c r="AJ127" s="996"/>
      <c r="AK127" s="997" t="s">
        <v>130</v>
      </c>
      <c r="AL127" s="995"/>
      <c r="AM127" s="995"/>
      <c r="AN127" s="995"/>
      <c r="AO127" s="996"/>
      <c r="AP127" s="998" t="s">
        <v>445</v>
      </c>
      <c r="AQ127" s="999"/>
      <c r="AR127" s="999"/>
      <c r="AS127" s="999"/>
      <c r="AT127" s="1000"/>
      <c r="AU127" s="228"/>
      <c r="AV127" s="228"/>
      <c r="AW127" s="228"/>
      <c r="AX127" s="1067" t="s">
        <v>497</v>
      </c>
      <c r="AY127" s="1068"/>
      <c r="AZ127" s="1068"/>
      <c r="BA127" s="1068"/>
      <c r="BB127" s="1068"/>
      <c r="BC127" s="1068"/>
      <c r="BD127" s="1068"/>
      <c r="BE127" s="1069"/>
      <c r="BF127" s="1070" t="s">
        <v>498</v>
      </c>
      <c r="BG127" s="1068"/>
      <c r="BH127" s="1068"/>
      <c r="BI127" s="1068"/>
      <c r="BJ127" s="1068"/>
      <c r="BK127" s="1068"/>
      <c r="BL127" s="1069"/>
      <c r="BM127" s="1070" t="s">
        <v>499</v>
      </c>
      <c r="BN127" s="1068"/>
      <c r="BO127" s="1068"/>
      <c r="BP127" s="1068"/>
      <c r="BQ127" s="1068"/>
      <c r="BR127" s="1068"/>
      <c r="BS127" s="1069"/>
      <c r="BT127" s="1070" t="s">
        <v>500</v>
      </c>
      <c r="BU127" s="1068"/>
      <c r="BV127" s="1068"/>
      <c r="BW127" s="1068"/>
      <c r="BX127" s="1068"/>
      <c r="BY127" s="1068"/>
      <c r="BZ127" s="1091"/>
      <c r="CA127" s="228"/>
      <c r="CB127" s="228"/>
      <c r="CC127" s="228"/>
      <c r="CD127" s="251"/>
      <c r="CE127" s="251"/>
      <c r="CF127" s="251"/>
      <c r="CG127" s="228"/>
      <c r="CH127" s="228"/>
      <c r="CI127" s="228"/>
      <c r="CJ127" s="250"/>
      <c r="CK127" s="1059"/>
      <c r="CL127" s="1046"/>
      <c r="CM127" s="1046"/>
      <c r="CN127" s="1046"/>
      <c r="CO127" s="1047"/>
      <c r="CP127" s="958" t="s">
        <v>501</v>
      </c>
      <c r="CQ127" s="959"/>
      <c r="CR127" s="959"/>
      <c r="CS127" s="959"/>
      <c r="CT127" s="959"/>
      <c r="CU127" s="959"/>
      <c r="CV127" s="959"/>
      <c r="CW127" s="959"/>
      <c r="CX127" s="959"/>
      <c r="CY127" s="959"/>
      <c r="CZ127" s="959"/>
      <c r="DA127" s="959"/>
      <c r="DB127" s="959"/>
      <c r="DC127" s="959"/>
      <c r="DD127" s="959"/>
      <c r="DE127" s="959"/>
      <c r="DF127" s="960"/>
      <c r="DG127" s="961" t="s">
        <v>446</v>
      </c>
      <c r="DH127" s="962"/>
      <c r="DI127" s="962"/>
      <c r="DJ127" s="962"/>
      <c r="DK127" s="962"/>
      <c r="DL127" s="962" t="s">
        <v>130</v>
      </c>
      <c r="DM127" s="962"/>
      <c r="DN127" s="962"/>
      <c r="DO127" s="962"/>
      <c r="DP127" s="962"/>
      <c r="DQ127" s="962" t="s">
        <v>447</v>
      </c>
      <c r="DR127" s="962"/>
      <c r="DS127" s="962"/>
      <c r="DT127" s="962"/>
      <c r="DU127" s="962"/>
      <c r="DV127" s="963" t="s">
        <v>130</v>
      </c>
      <c r="DW127" s="963"/>
      <c r="DX127" s="963"/>
      <c r="DY127" s="963"/>
      <c r="DZ127" s="964"/>
    </row>
    <row r="128" spans="1:130" s="226" customFormat="1" ht="26.25" customHeight="1" thickBot="1" x14ac:dyDescent="0.2">
      <c r="A128" s="1077" t="s">
        <v>502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503</v>
      </c>
      <c r="X128" s="1079"/>
      <c r="Y128" s="1079"/>
      <c r="Z128" s="1080"/>
      <c r="AA128" s="1081" t="s">
        <v>471</v>
      </c>
      <c r="AB128" s="1082"/>
      <c r="AC128" s="1082"/>
      <c r="AD128" s="1082"/>
      <c r="AE128" s="1083"/>
      <c r="AF128" s="1084" t="s">
        <v>445</v>
      </c>
      <c r="AG128" s="1082"/>
      <c r="AH128" s="1082"/>
      <c r="AI128" s="1082"/>
      <c r="AJ128" s="1083"/>
      <c r="AK128" s="1084">
        <v>271</v>
      </c>
      <c r="AL128" s="1082"/>
      <c r="AM128" s="1082"/>
      <c r="AN128" s="1082"/>
      <c r="AO128" s="1083"/>
      <c r="AP128" s="1085"/>
      <c r="AQ128" s="1086"/>
      <c r="AR128" s="1086"/>
      <c r="AS128" s="1086"/>
      <c r="AT128" s="1087"/>
      <c r="AU128" s="228"/>
      <c r="AV128" s="228"/>
      <c r="AW128" s="228"/>
      <c r="AX128" s="932" t="s">
        <v>504</v>
      </c>
      <c r="AY128" s="933"/>
      <c r="AZ128" s="933"/>
      <c r="BA128" s="933"/>
      <c r="BB128" s="933"/>
      <c r="BC128" s="933"/>
      <c r="BD128" s="933"/>
      <c r="BE128" s="934"/>
      <c r="BF128" s="1088" t="s">
        <v>452</v>
      </c>
      <c r="BG128" s="1089"/>
      <c r="BH128" s="1089"/>
      <c r="BI128" s="1089"/>
      <c r="BJ128" s="1089"/>
      <c r="BK128" s="1089"/>
      <c r="BL128" s="1090"/>
      <c r="BM128" s="1088">
        <v>14.67</v>
      </c>
      <c r="BN128" s="1089"/>
      <c r="BO128" s="1089"/>
      <c r="BP128" s="1089"/>
      <c r="BQ128" s="1089"/>
      <c r="BR128" s="1089"/>
      <c r="BS128" s="1090"/>
      <c r="BT128" s="1088">
        <v>20</v>
      </c>
      <c r="BU128" s="1089"/>
      <c r="BV128" s="1089"/>
      <c r="BW128" s="1089"/>
      <c r="BX128" s="1089"/>
      <c r="BY128" s="1089"/>
      <c r="BZ128" s="1112"/>
      <c r="CA128" s="251"/>
      <c r="CB128" s="251"/>
      <c r="CC128" s="251"/>
      <c r="CD128" s="251"/>
      <c r="CE128" s="251"/>
      <c r="CF128" s="251"/>
      <c r="CG128" s="228"/>
      <c r="CH128" s="228"/>
      <c r="CI128" s="228"/>
      <c r="CJ128" s="250"/>
      <c r="CK128" s="1060"/>
      <c r="CL128" s="1061"/>
      <c r="CM128" s="1061"/>
      <c r="CN128" s="1061"/>
      <c r="CO128" s="1062"/>
      <c r="CP128" s="1071" t="s">
        <v>505</v>
      </c>
      <c r="CQ128" s="762"/>
      <c r="CR128" s="762"/>
      <c r="CS128" s="762"/>
      <c r="CT128" s="762"/>
      <c r="CU128" s="762"/>
      <c r="CV128" s="762"/>
      <c r="CW128" s="762"/>
      <c r="CX128" s="762"/>
      <c r="CY128" s="762"/>
      <c r="CZ128" s="762"/>
      <c r="DA128" s="762"/>
      <c r="DB128" s="762"/>
      <c r="DC128" s="762"/>
      <c r="DD128" s="762"/>
      <c r="DE128" s="762"/>
      <c r="DF128" s="1072"/>
      <c r="DG128" s="1073">
        <v>1423</v>
      </c>
      <c r="DH128" s="1074"/>
      <c r="DI128" s="1074"/>
      <c r="DJ128" s="1074"/>
      <c r="DK128" s="1074"/>
      <c r="DL128" s="1074" t="s">
        <v>445</v>
      </c>
      <c r="DM128" s="1074"/>
      <c r="DN128" s="1074"/>
      <c r="DO128" s="1074"/>
      <c r="DP128" s="1074"/>
      <c r="DQ128" s="1074" t="s">
        <v>445</v>
      </c>
      <c r="DR128" s="1074"/>
      <c r="DS128" s="1074"/>
      <c r="DT128" s="1074"/>
      <c r="DU128" s="1074"/>
      <c r="DV128" s="1075" t="s">
        <v>445</v>
      </c>
      <c r="DW128" s="1075"/>
      <c r="DX128" s="1075"/>
      <c r="DY128" s="1075"/>
      <c r="DZ128" s="1076"/>
    </row>
    <row r="129" spans="1:131" s="226"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506</v>
      </c>
      <c r="X129" s="1107"/>
      <c r="Y129" s="1107"/>
      <c r="Z129" s="1108"/>
      <c r="AA129" s="994">
        <v>5412097</v>
      </c>
      <c r="AB129" s="995"/>
      <c r="AC129" s="995"/>
      <c r="AD129" s="995"/>
      <c r="AE129" s="996"/>
      <c r="AF129" s="997">
        <v>5708461</v>
      </c>
      <c r="AG129" s="995"/>
      <c r="AH129" s="995"/>
      <c r="AI129" s="995"/>
      <c r="AJ129" s="996"/>
      <c r="AK129" s="997">
        <v>5552781</v>
      </c>
      <c r="AL129" s="995"/>
      <c r="AM129" s="995"/>
      <c r="AN129" s="995"/>
      <c r="AO129" s="996"/>
      <c r="AP129" s="1109"/>
      <c r="AQ129" s="1110"/>
      <c r="AR129" s="1110"/>
      <c r="AS129" s="1110"/>
      <c r="AT129" s="1111"/>
      <c r="AU129" s="229"/>
      <c r="AV129" s="229"/>
      <c r="AW129" s="229"/>
      <c r="AX129" s="1101" t="s">
        <v>507</v>
      </c>
      <c r="AY129" s="959"/>
      <c r="AZ129" s="959"/>
      <c r="BA129" s="959"/>
      <c r="BB129" s="959"/>
      <c r="BC129" s="959"/>
      <c r="BD129" s="959"/>
      <c r="BE129" s="960"/>
      <c r="BF129" s="1102" t="s">
        <v>447</v>
      </c>
      <c r="BG129" s="1103"/>
      <c r="BH129" s="1103"/>
      <c r="BI129" s="1103"/>
      <c r="BJ129" s="1103"/>
      <c r="BK129" s="1103"/>
      <c r="BL129" s="1104"/>
      <c r="BM129" s="1102">
        <v>19.670000000000002</v>
      </c>
      <c r="BN129" s="1103"/>
      <c r="BO129" s="1103"/>
      <c r="BP129" s="1103"/>
      <c r="BQ129" s="1103"/>
      <c r="BR129" s="1103"/>
      <c r="BS129" s="1104"/>
      <c r="BT129" s="1102">
        <v>30</v>
      </c>
      <c r="BU129" s="1103"/>
      <c r="BV129" s="1103"/>
      <c r="BW129" s="1103"/>
      <c r="BX129" s="1103"/>
      <c r="BY129" s="1103"/>
      <c r="BZ129" s="110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70" t="s">
        <v>508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509</v>
      </c>
      <c r="X130" s="1107"/>
      <c r="Y130" s="1107"/>
      <c r="Z130" s="1108"/>
      <c r="AA130" s="994">
        <v>611818</v>
      </c>
      <c r="AB130" s="995"/>
      <c r="AC130" s="995"/>
      <c r="AD130" s="995"/>
      <c r="AE130" s="996"/>
      <c r="AF130" s="997">
        <v>613723</v>
      </c>
      <c r="AG130" s="995"/>
      <c r="AH130" s="995"/>
      <c r="AI130" s="995"/>
      <c r="AJ130" s="996"/>
      <c r="AK130" s="997">
        <v>599943</v>
      </c>
      <c r="AL130" s="995"/>
      <c r="AM130" s="995"/>
      <c r="AN130" s="995"/>
      <c r="AO130" s="996"/>
      <c r="AP130" s="1109"/>
      <c r="AQ130" s="1110"/>
      <c r="AR130" s="1110"/>
      <c r="AS130" s="1110"/>
      <c r="AT130" s="1111"/>
      <c r="AU130" s="229"/>
      <c r="AV130" s="229"/>
      <c r="AW130" s="229"/>
      <c r="AX130" s="1101" t="s">
        <v>510</v>
      </c>
      <c r="AY130" s="959"/>
      <c r="AZ130" s="959"/>
      <c r="BA130" s="959"/>
      <c r="BB130" s="959"/>
      <c r="BC130" s="959"/>
      <c r="BD130" s="959"/>
      <c r="BE130" s="960"/>
      <c r="BF130" s="1137">
        <v>6.8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511</v>
      </c>
      <c r="X131" s="1144"/>
      <c r="Y131" s="1144"/>
      <c r="Z131" s="1145"/>
      <c r="AA131" s="1040">
        <v>4800279</v>
      </c>
      <c r="AB131" s="1022"/>
      <c r="AC131" s="1022"/>
      <c r="AD131" s="1022"/>
      <c r="AE131" s="1023"/>
      <c r="AF131" s="1021">
        <v>5094738</v>
      </c>
      <c r="AG131" s="1022"/>
      <c r="AH131" s="1022"/>
      <c r="AI131" s="1022"/>
      <c r="AJ131" s="1023"/>
      <c r="AK131" s="1021">
        <v>4952838</v>
      </c>
      <c r="AL131" s="1022"/>
      <c r="AM131" s="1022"/>
      <c r="AN131" s="1022"/>
      <c r="AO131" s="1023"/>
      <c r="AP131" s="1146"/>
      <c r="AQ131" s="1147"/>
      <c r="AR131" s="1147"/>
      <c r="AS131" s="1147"/>
      <c r="AT131" s="1148"/>
      <c r="AU131" s="229"/>
      <c r="AV131" s="229"/>
      <c r="AW131" s="229"/>
      <c r="AX131" s="1119" t="s">
        <v>512</v>
      </c>
      <c r="AY131" s="762"/>
      <c r="AZ131" s="762"/>
      <c r="BA131" s="762"/>
      <c r="BB131" s="762"/>
      <c r="BC131" s="762"/>
      <c r="BD131" s="762"/>
      <c r="BE131" s="1072"/>
      <c r="BF131" s="1120">
        <v>19.8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6" t="s">
        <v>513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514</v>
      </c>
      <c r="W132" s="1130"/>
      <c r="X132" s="1130"/>
      <c r="Y132" s="1130"/>
      <c r="Z132" s="1131"/>
      <c r="AA132" s="1132">
        <v>6.8164996240000004</v>
      </c>
      <c r="AB132" s="1133"/>
      <c r="AC132" s="1133"/>
      <c r="AD132" s="1133"/>
      <c r="AE132" s="1134"/>
      <c r="AF132" s="1135">
        <v>6.4172877980000003</v>
      </c>
      <c r="AG132" s="1133"/>
      <c r="AH132" s="1133"/>
      <c r="AI132" s="1133"/>
      <c r="AJ132" s="1134"/>
      <c r="AK132" s="1135">
        <v>7.2292491700000001</v>
      </c>
      <c r="AL132" s="1133"/>
      <c r="AM132" s="1133"/>
      <c r="AN132" s="1133"/>
      <c r="AO132" s="1134"/>
      <c r="AP132" s="1037"/>
      <c r="AQ132" s="1038"/>
      <c r="AR132" s="1038"/>
      <c r="AS132" s="1038"/>
      <c r="AT132" s="113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515</v>
      </c>
      <c r="W133" s="1113"/>
      <c r="X133" s="1113"/>
      <c r="Y133" s="1113"/>
      <c r="Z133" s="1114"/>
      <c r="AA133" s="1115">
        <v>7</v>
      </c>
      <c r="AB133" s="1116"/>
      <c r="AC133" s="1116"/>
      <c r="AD133" s="1116"/>
      <c r="AE133" s="1117"/>
      <c r="AF133" s="1115">
        <v>6.8</v>
      </c>
      <c r="AG133" s="1116"/>
      <c r="AH133" s="1116"/>
      <c r="AI133" s="1116"/>
      <c r="AJ133" s="1117"/>
      <c r="AK133" s="1115">
        <v>6.8</v>
      </c>
      <c r="AL133" s="1116"/>
      <c r="AM133" s="1116"/>
      <c r="AN133" s="1116"/>
      <c r="AO133" s="1117"/>
      <c r="AP133" s="1064"/>
      <c r="AQ133" s="1065"/>
      <c r="AR133" s="1065"/>
      <c r="AS133" s="1065"/>
      <c r="AT133" s="111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D5IKrLpQrHsZ4apZPqR/k76TMURTFuyRkWPzn9BA0icBmheqQCj+lh/8fCpV2nxIEwCn+WTno5Yjm7wnCdxMg==" saltValue="2dSbA+BAwGgV+mIYut2K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yRKRtmjaCX47xqeW+kCFbuSn/mgiVbClJb0Ieorx4S6b57ybZA1TzW9l93z6zlfNGVaA6sTlg/pMvOPT1/rtfg==" saltValue="tnndCeIWcv4a+GlF68RMB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OeL3niA85PP/tvtYDaEm3KXxUsY3kY6Uo6uhjcmLjLgd8eQHjVWIIEZrhcog1EjzlqhAyj0dellEMunm8D49g==" saltValue="njZe5Pvj7fA+aumwJ937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2" t="s">
        <v>524</v>
      </c>
      <c r="AL9" s="1153"/>
      <c r="AM9" s="1153"/>
      <c r="AN9" s="1154"/>
      <c r="AO9" s="277">
        <v>1452795</v>
      </c>
      <c r="AP9" s="277">
        <v>68451</v>
      </c>
      <c r="AQ9" s="278">
        <v>102779</v>
      </c>
      <c r="AR9" s="279">
        <v>-33.4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2" t="s">
        <v>525</v>
      </c>
      <c r="AL10" s="1153"/>
      <c r="AM10" s="1153"/>
      <c r="AN10" s="1154"/>
      <c r="AO10" s="280">
        <v>277352</v>
      </c>
      <c r="AP10" s="280">
        <v>13068</v>
      </c>
      <c r="AQ10" s="281">
        <v>13414</v>
      </c>
      <c r="AR10" s="282">
        <v>-2.6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2" t="s">
        <v>526</v>
      </c>
      <c r="AL11" s="1153"/>
      <c r="AM11" s="1153"/>
      <c r="AN11" s="1154"/>
      <c r="AO11" s="280" t="s">
        <v>527</v>
      </c>
      <c r="AP11" s="280" t="s">
        <v>527</v>
      </c>
      <c r="AQ11" s="281">
        <v>625</v>
      </c>
      <c r="AR11" s="282" t="s">
        <v>527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2" t="s">
        <v>528</v>
      </c>
      <c r="AL12" s="1153"/>
      <c r="AM12" s="1153"/>
      <c r="AN12" s="1154"/>
      <c r="AO12" s="280" t="s">
        <v>527</v>
      </c>
      <c r="AP12" s="280" t="s">
        <v>527</v>
      </c>
      <c r="AQ12" s="281" t="s">
        <v>527</v>
      </c>
      <c r="AR12" s="282" t="s">
        <v>527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2" t="s">
        <v>529</v>
      </c>
      <c r="AL13" s="1153"/>
      <c r="AM13" s="1153"/>
      <c r="AN13" s="1154"/>
      <c r="AO13" s="280">
        <v>111583</v>
      </c>
      <c r="AP13" s="280">
        <v>5257</v>
      </c>
      <c r="AQ13" s="281">
        <v>4486</v>
      </c>
      <c r="AR13" s="282">
        <v>17.2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2" t="s">
        <v>530</v>
      </c>
      <c r="AL14" s="1153"/>
      <c r="AM14" s="1153"/>
      <c r="AN14" s="1154"/>
      <c r="AO14" s="280">
        <v>10707</v>
      </c>
      <c r="AP14" s="280">
        <v>504</v>
      </c>
      <c r="AQ14" s="281">
        <v>2014</v>
      </c>
      <c r="AR14" s="282">
        <v>-75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5" t="s">
        <v>531</v>
      </c>
      <c r="AL15" s="1156"/>
      <c r="AM15" s="1156"/>
      <c r="AN15" s="1157"/>
      <c r="AO15" s="280">
        <v>-116661</v>
      </c>
      <c r="AP15" s="280">
        <v>-5497</v>
      </c>
      <c r="AQ15" s="281">
        <v>-12185</v>
      </c>
      <c r="AR15" s="282">
        <v>-54.9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5" t="s">
        <v>188</v>
      </c>
      <c r="AL16" s="1156"/>
      <c r="AM16" s="1156"/>
      <c r="AN16" s="1157"/>
      <c r="AO16" s="280">
        <v>1735776</v>
      </c>
      <c r="AP16" s="280">
        <v>81784</v>
      </c>
      <c r="AQ16" s="281">
        <v>111132</v>
      </c>
      <c r="AR16" s="282">
        <v>-26.4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8" t="s">
        <v>536</v>
      </c>
      <c r="AL21" s="1159"/>
      <c r="AM21" s="1159"/>
      <c r="AN21" s="1160"/>
      <c r="AO21" s="293">
        <v>7.54</v>
      </c>
      <c r="AP21" s="294">
        <v>10.32</v>
      </c>
      <c r="AQ21" s="295">
        <v>-2.78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8" t="s">
        <v>537</v>
      </c>
      <c r="AL22" s="1159"/>
      <c r="AM22" s="1159"/>
      <c r="AN22" s="1160"/>
      <c r="AO22" s="298">
        <v>99.4</v>
      </c>
      <c r="AP22" s="299">
        <v>97.4</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9" t="s">
        <v>538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6" t="s">
        <v>541</v>
      </c>
      <c r="AL32" s="1167"/>
      <c r="AM32" s="1167"/>
      <c r="AN32" s="1168"/>
      <c r="AO32" s="308">
        <v>587906</v>
      </c>
      <c r="AP32" s="308">
        <v>27700</v>
      </c>
      <c r="AQ32" s="309">
        <v>77966</v>
      </c>
      <c r="AR32" s="310">
        <v>-64.5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6" t="s">
        <v>542</v>
      </c>
      <c r="AL33" s="1167"/>
      <c r="AM33" s="1167"/>
      <c r="AN33" s="1168"/>
      <c r="AO33" s="308" t="s">
        <v>527</v>
      </c>
      <c r="AP33" s="308" t="s">
        <v>527</v>
      </c>
      <c r="AQ33" s="309" t="s">
        <v>527</v>
      </c>
      <c r="AR33" s="310" t="s">
        <v>527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6" t="s">
        <v>543</v>
      </c>
      <c r="AL34" s="1167"/>
      <c r="AM34" s="1167"/>
      <c r="AN34" s="1168"/>
      <c r="AO34" s="308" t="s">
        <v>527</v>
      </c>
      <c r="AP34" s="308" t="s">
        <v>527</v>
      </c>
      <c r="AQ34" s="309" t="s">
        <v>527</v>
      </c>
      <c r="AR34" s="310" t="s">
        <v>527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6" t="s">
        <v>544</v>
      </c>
      <c r="AL35" s="1167"/>
      <c r="AM35" s="1167"/>
      <c r="AN35" s="1168"/>
      <c r="AO35" s="308">
        <v>327888</v>
      </c>
      <c r="AP35" s="308">
        <v>15449</v>
      </c>
      <c r="AQ35" s="309">
        <v>25902</v>
      </c>
      <c r="AR35" s="310">
        <v>-40.4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6" t="s">
        <v>545</v>
      </c>
      <c r="AL36" s="1167"/>
      <c r="AM36" s="1167"/>
      <c r="AN36" s="1168"/>
      <c r="AO36" s="308">
        <v>14345</v>
      </c>
      <c r="AP36" s="308">
        <v>676</v>
      </c>
      <c r="AQ36" s="309">
        <v>1723</v>
      </c>
      <c r="AR36" s="310">
        <v>-60.8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6" t="s">
        <v>546</v>
      </c>
      <c r="AL37" s="1167"/>
      <c r="AM37" s="1167"/>
      <c r="AN37" s="1168"/>
      <c r="AO37" s="308">
        <v>28128</v>
      </c>
      <c r="AP37" s="308">
        <v>1325</v>
      </c>
      <c r="AQ37" s="309">
        <v>794</v>
      </c>
      <c r="AR37" s="310">
        <v>66.900000000000006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9" t="s">
        <v>547</v>
      </c>
      <c r="AL38" s="1170"/>
      <c r="AM38" s="1170"/>
      <c r="AN38" s="1171"/>
      <c r="AO38" s="311" t="s">
        <v>527</v>
      </c>
      <c r="AP38" s="311" t="s">
        <v>527</v>
      </c>
      <c r="AQ38" s="312">
        <v>2</v>
      </c>
      <c r="AR38" s="300" t="s">
        <v>527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9" t="s">
        <v>548</v>
      </c>
      <c r="AL39" s="1170"/>
      <c r="AM39" s="1170"/>
      <c r="AN39" s="1171"/>
      <c r="AO39" s="308">
        <v>-271</v>
      </c>
      <c r="AP39" s="308">
        <v>-13</v>
      </c>
      <c r="AQ39" s="309">
        <v>-3939</v>
      </c>
      <c r="AR39" s="310">
        <v>-99.7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6" t="s">
        <v>549</v>
      </c>
      <c r="AL40" s="1167"/>
      <c r="AM40" s="1167"/>
      <c r="AN40" s="1168"/>
      <c r="AO40" s="308">
        <v>-599943</v>
      </c>
      <c r="AP40" s="308">
        <v>-28267</v>
      </c>
      <c r="AQ40" s="309">
        <v>-69021</v>
      </c>
      <c r="AR40" s="310">
        <v>-59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2" t="s">
        <v>303</v>
      </c>
      <c r="AL41" s="1173"/>
      <c r="AM41" s="1173"/>
      <c r="AN41" s="1174"/>
      <c r="AO41" s="308">
        <v>358053</v>
      </c>
      <c r="AP41" s="308">
        <v>16870</v>
      </c>
      <c r="AQ41" s="309">
        <v>33427</v>
      </c>
      <c r="AR41" s="310">
        <v>-49.5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1" t="s">
        <v>519</v>
      </c>
      <c r="AN49" s="1163" t="s">
        <v>553</v>
      </c>
      <c r="AO49" s="1164"/>
      <c r="AP49" s="1164"/>
      <c r="AQ49" s="1164"/>
      <c r="AR49" s="116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2"/>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951588</v>
      </c>
      <c r="AN51" s="330">
        <v>42699</v>
      </c>
      <c r="AO51" s="331">
        <v>67.3</v>
      </c>
      <c r="AP51" s="332">
        <v>66364</v>
      </c>
      <c r="AQ51" s="333">
        <v>2</v>
      </c>
      <c r="AR51" s="334">
        <v>65.3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595303</v>
      </c>
      <c r="AN52" s="338">
        <v>26712</v>
      </c>
      <c r="AO52" s="339">
        <v>12.7</v>
      </c>
      <c r="AP52" s="340">
        <v>24935</v>
      </c>
      <c r="AQ52" s="341">
        <v>-32.700000000000003</v>
      </c>
      <c r="AR52" s="342">
        <v>45.4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930267</v>
      </c>
      <c r="AN53" s="330">
        <v>42130</v>
      </c>
      <c r="AO53" s="331">
        <v>-1.3</v>
      </c>
      <c r="AP53" s="332">
        <v>68548</v>
      </c>
      <c r="AQ53" s="333">
        <v>3.3</v>
      </c>
      <c r="AR53" s="334">
        <v>-4.5999999999999996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648506</v>
      </c>
      <c r="AN54" s="338">
        <v>29369</v>
      </c>
      <c r="AO54" s="339">
        <v>9.9</v>
      </c>
      <c r="AP54" s="340">
        <v>31673</v>
      </c>
      <c r="AQ54" s="341">
        <v>27</v>
      </c>
      <c r="AR54" s="342">
        <v>-17.100000000000001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500448</v>
      </c>
      <c r="AN55" s="330">
        <v>23024</v>
      </c>
      <c r="AO55" s="331">
        <v>-45.4</v>
      </c>
      <c r="AP55" s="332">
        <v>78575</v>
      </c>
      <c r="AQ55" s="333">
        <v>14.6</v>
      </c>
      <c r="AR55" s="334">
        <v>-60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323617</v>
      </c>
      <c r="AN56" s="338">
        <v>14889</v>
      </c>
      <c r="AO56" s="339">
        <v>-49.3</v>
      </c>
      <c r="AP56" s="340">
        <v>41766</v>
      </c>
      <c r="AQ56" s="341">
        <v>31.9</v>
      </c>
      <c r="AR56" s="342">
        <v>-81.2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364139</v>
      </c>
      <c r="AN57" s="330">
        <v>17111</v>
      </c>
      <c r="AO57" s="331">
        <v>-25.7</v>
      </c>
      <c r="AP57" s="332">
        <v>61630</v>
      </c>
      <c r="AQ57" s="333">
        <v>-21.6</v>
      </c>
      <c r="AR57" s="334">
        <v>-4.0999999999999996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162555</v>
      </c>
      <c r="AN58" s="338">
        <v>7639</v>
      </c>
      <c r="AO58" s="339">
        <v>-48.7</v>
      </c>
      <c r="AP58" s="340">
        <v>28910</v>
      </c>
      <c r="AQ58" s="341">
        <v>-30.8</v>
      </c>
      <c r="AR58" s="342">
        <v>-17.899999999999999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323636</v>
      </c>
      <c r="AN59" s="330">
        <v>15249</v>
      </c>
      <c r="AO59" s="331">
        <v>-10.9</v>
      </c>
      <c r="AP59" s="332">
        <v>76485</v>
      </c>
      <c r="AQ59" s="333">
        <v>24.1</v>
      </c>
      <c r="AR59" s="334">
        <v>-35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229589</v>
      </c>
      <c r="AN60" s="338">
        <v>10817</v>
      </c>
      <c r="AO60" s="339">
        <v>41.6</v>
      </c>
      <c r="AP60" s="340">
        <v>29566</v>
      </c>
      <c r="AQ60" s="341">
        <v>2.2999999999999998</v>
      </c>
      <c r="AR60" s="342">
        <v>39.299999999999997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614016</v>
      </c>
      <c r="AN61" s="345">
        <v>28043</v>
      </c>
      <c r="AO61" s="346">
        <v>-3.2</v>
      </c>
      <c r="AP61" s="347">
        <v>70320</v>
      </c>
      <c r="AQ61" s="348">
        <v>4.5</v>
      </c>
      <c r="AR61" s="334">
        <v>-7.7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391914</v>
      </c>
      <c r="AN62" s="338">
        <v>17885</v>
      </c>
      <c r="AO62" s="339">
        <v>-6.8</v>
      </c>
      <c r="AP62" s="340">
        <v>31370</v>
      </c>
      <c r="AQ62" s="341">
        <v>-0.5</v>
      </c>
      <c r="AR62" s="342">
        <v>-6.3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7lyVhH3tI87zqv8uWo2Uw/iTjghRLontElOxDvUpsdWnIiTtcQC4RbrblEbrnE41kALnjM+mlRlNka/1mABJ8Q==" saltValue="qlvad3FtqXByWEgaiETr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1" spans="125:125" ht="13.5" hidden="1" customHeight="1" x14ac:dyDescent="0.15">
      <c r="DU121" s="255"/>
    </row>
  </sheetData>
  <sheetProtection algorithmName="SHA-512" hashValue="ff5TkBk6J/WYPvJr4/sDGumTbhEUEZFyvCwSck940yZhPKvtHiGipcBWvFZH3/Qsx9EGTQyoO73fdhWEWY48/A==" saltValue="PI51Z9mWP7hskPrC5AmN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0c45v+C8Y5np/rflRUnNSLVFtXn9cJMbeDR2PYx5tEAC+N7VCF/HXnXDndT9Qc6c9AL6uc1hAuIJ0xhzSatITw==" saltValue="K4cb3ehk4+bD6TxYEj4T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75" t="s">
        <v>3</v>
      </c>
      <c r="D47" s="1175"/>
      <c r="E47" s="1176"/>
      <c r="F47" s="11">
        <v>17.38</v>
      </c>
      <c r="G47" s="12">
        <v>16.91</v>
      </c>
      <c r="H47" s="12">
        <v>18.02</v>
      </c>
      <c r="I47" s="12">
        <v>21.14</v>
      </c>
      <c r="J47" s="13">
        <v>25.86</v>
      </c>
    </row>
    <row r="48" spans="2:10" ht="57.75" customHeight="1" x14ac:dyDescent="0.15">
      <c r="B48" s="14"/>
      <c r="C48" s="1177" t="s">
        <v>4</v>
      </c>
      <c r="D48" s="1177"/>
      <c r="E48" s="1178"/>
      <c r="F48" s="15">
        <v>8.5</v>
      </c>
      <c r="G48" s="16">
        <v>6.25</v>
      </c>
      <c r="H48" s="16">
        <v>8.61</v>
      </c>
      <c r="I48" s="16">
        <v>13.19</v>
      </c>
      <c r="J48" s="17">
        <v>12.65</v>
      </c>
    </row>
    <row r="49" spans="2:10" ht="57.75" customHeight="1" thickBot="1" x14ac:dyDescent="0.2">
      <c r="B49" s="18"/>
      <c r="C49" s="1179" t="s">
        <v>5</v>
      </c>
      <c r="D49" s="1179"/>
      <c r="E49" s="1180"/>
      <c r="F49" s="19" t="s">
        <v>574</v>
      </c>
      <c r="G49" s="20" t="s">
        <v>575</v>
      </c>
      <c r="H49" s="20">
        <v>4.3</v>
      </c>
      <c r="I49" s="20">
        <v>9.09</v>
      </c>
      <c r="J49" s="21">
        <v>3.21</v>
      </c>
    </row>
    <row r="50" spans="2:10" x14ac:dyDescent="0.15"/>
  </sheetData>
  <sheetProtection algorithmName="SHA-512" hashValue="I22fAkfqrBIcH72Y8LtxbmJxVFAPySlW0D8pN7bqmzCHjdBpWTgW2sLGjDt91xa9dArHYXiDQ/dkPGyo2hOX1g==" saltValue="KShbvP0RyUzlslFl5ri7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87" t="s">
        <v>576</v>
      </c>
      <c r="D34" s="1187"/>
      <c r="E34" s="1188"/>
      <c r="F34" s="32">
        <v>28.99</v>
      </c>
      <c r="G34" s="33">
        <v>32.479999999999997</v>
      </c>
      <c r="H34" s="33">
        <v>34.57</v>
      </c>
      <c r="I34" s="33">
        <v>34.56</v>
      </c>
      <c r="J34" s="34">
        <v>26.87</v>
      </c>
      <c r="K34" s="22"/>
      <c r="L34" s="22"/>
      <c r="M34" s="22"/>
      <c r="N34" s="22"/>
      <c r="O34" s="22"/>
      <c r="P34" s="22"/>
    </row>
    <row r="35" spans="1:16" ht="39" customHeight="1" x14ac:dyDescent="0.15">
      <c r="A35" s="22"/>
      <c r="B35" s="35"/>
      <c r="C35" s="1181" t="s">
        <v>577</v>
      </c>
      <c r="D35" s="1182"/>
      <c r="E35" s="1183"/>
      <c r="F35" s="36">
        <v>8.5</v>
      </c>
      <c r="G35" s="37">
        <v>6.24</v>
      </c>
      <c r="H35" s="37">
        <v>8.6</v>
      </c>
      <c r="I35" s="37">
        <v>13.18</v>
      </c>
      <c r="J35" s="38">
        <v>12.64</v>
      </c>
      <c r="K35" s="22"/>
      <c r="L35" s="22"/>
      <c r="M35" s="22"/>
      <c r="N35" s="22"/>
      <c r="O35" s="22"/>
      <c r="P35" s="22"/>
    </row>
    <row r="36" spans="1:16" ht="39" customHeight="1" x14ac:dyDescent="0.15">
      <c r="A36" s="22"/>
      <c r="B36" s="35"/>
      <c r="C36" s="1181" t="s">
        <v>578</v>
      </c>
      <c r="D36" s="1182"/>
      <c r="E36" s="1183"/>
      <c r="F36" s="36">
        <v>1.64</v>
      </c>
      <c r="G36" s="37">
        <v>2.04</v>
      </c>
      <c r="H36" s="37">
        <v>2.0299999999999998</v>
      </c>
      <c r="I36" s="37">
        <v>2.5499999999999998</v>
      </c>
      <c r="J36" s="38">
        <v>3.44</v>
      </c>
      <c r="K36" s="22"/>
      <c r="L36" s="22"/>
      <c r="M36" s="22"/>
      <c r="N36" s="22"/>
      <c r="O36" s="22"/>
      <c r="P36" s="22"/>
    </row>
    <row r="37" spans="1:16" ht="39" customHeight="1" x14ac:dyDescent="0.15">
      <c r="A37" s="22"/>
      <c r="B37" s="35"/>
      <c r="C37" s="1181" t="s">
        <v>579</v>
      </c>
      <c r="D37" s="1182"/>
      <c r="E37" s="1183"/>
      <c r="F37" s="36">
        <v>1.07</v>
      </c>
      <c r="G37" s="37">
        <v>1.34</v>
      </c>
      <c r="H37" s="37">
        <v>2</v>
      </c>
      <c r="I37" s="37">
        <v>3.02</v>
      </c>
      <c r="J37" s="38">
        <v>0.98</v>
      </c>
      <c r="K37" s="22"/>
      <c r="L37" s="22"/>
      <c r="M37" s="22"/>
      <c r="N37" s="22"/>
      <c r="O37" s="22"/>
      <c r="P37" s="22"/>
    </row>
    <row r="38" spans="1:16" ht="39" customHeight="1" x14ac:dyDescent="0.15">
      <c r="A38" s="22"/>
      <c r="B38" s="35"/>
      <c r="C38" s="1181" t="s">
        <v>580</v>
      </c>
      <c r="D38" s="1182"/>
      <c r="E38" s="1183"/>
      <c r="F38" s="36">
        <v>0.24</v>
      </c>
      <c r="G38" s="37">
        <v>0.15</v>
      </c>
      <c r="H38" s="37">
        <v>0.24</v>
      </c>
      <c r="I38" s="37">
        <v>0.25</v>
      </c>
      <c r="J38" s="38">
        <v>0.24</v>
      </c>
      <c r="K38" s="22"/>
      <c r="L38" s="22"/>
      <c r="M38" s="22"/>
      <c r="N38" s="22"/>
      <c r="O38" s="22"/>
      <c r="P38" s="22"/>
    </row>
    <row r="39" spans="1:16" ht="39" customHeight="1" x14ac:dyDescent="0.15">
      <c r="A39" s="22"/>
      <c r="B39" s="35"/>
      <c r="C39" s="1181" t="s">
        <v>581</v>
      </c>
      <c r="D39" s="1182"/>
      <c r="E39" s="1183"/>
      <c r="F39" s="36">
        <v>0.88</v>
      </c>
      <c r="G39" s="37">
        <v>0.25</v>
      </c>
      <c r="H39" s="37">
        <v>0.19</v>
      </c>
      <c r="I39" s="37">
        <v>0.16</v>
      </c>
      <c r="J39" s="38">
        <v>0.16</v>
      </c>
      <c r="K39" s="22"/>
      <c r="L39" s="22"/>
      <c r="M39" s="22"/>
      <c r="N39" s="22"/>
      <c r="O39" s="22"/>
      <c r="P39" s="22"/>
    </row>
    <row r="40" spans="1:16" ht="39" customHeight="1" x14ac:dyDescent="0.15">
      <c r="A40" s="22"/>
      <c r="B40" s="35"/>
      <c r="C40" s="1181" t="s">
        <v>582</v>
      </c>
      <c r="D40" s="1182"/>
      <c r="E40" s="1183"/>
      <c r="F40" s="36">
        <v>0.09</v>
      </c>
      <c r="G40" s="37">
        <v>0.08</v>
      </c>
      <c r="H40" s="37">
        <v>0.1</v>
      </c>
      <c r="I40" s="37">
        <v>0.09</v>
      </c>
      <c r="J40" s="38">
        <v>0.1</v>
      </c>
      <c r="K40" s="22"/>
      <c r="L40" s="22"/>
      <c r="M40" s="22"/>
      <c r="N40" s="22"/>
      <c r="O40" s="22"/>
      <c r="P40" s="22"/>
    </row>
    <row r="41" spans="1:16" ht="39" customHeight="1" x14ac:dyDescent="0.15">
      <c r="A41" s="22"/>
      <c r="B41" s="35"/>
      <c r="C41" s="1181" t="s">
        <v>583</v>
      </c>
      <c r="D41" s="1182"/>
      <c r="E41" s="1183"/>
      <c r="F41" s="36">
        <v>0.01</v>
      </c>
      <c r="G41" s="37">
        <v>0.11</v>
      </c>
      <c r="H41" s="37">
        <v>0.17</v>
      </c>
      <c r="I41" s="37">
        <v>0.09</v>
      </c>
      <c r="J41" s="38">
        <v>0.06</v>
      </c>
      <c r="K41" s="22"/>
      <c r="L41" s="22"/>
      <c r="M41" s="22"/>
      <c r="N41" s="22"/>
      <c r="O41" s="22"/>
      <c r="P41" s="22"/>
    </row>
    <row r="42" spans="1:16" ht="39" customHeight="1" x14ac:dyDescent="0.15">
      <c r="A42" s="22"/>
      <c r="B42" s="39"/>
      <c r="C42" s="1181" t="s">
        <v>584</v>
      </c>
      <c r="D42" s="1182"/>
      <c r="E42" s="1183"/>
      <c r="F42" s="36" t="s">
        <v>527</v>
      </c>
      <c r="G42" s="37" t="s">
        <v>527</v>
      </c>
      <c r="H42" s="37" t="s">
        <v>527</v>
      </c>
      <c r="I42" s="37" t="s">
        <v>527</v>
      </c>
      <c r="J42" s="38" t="s">
        <v>527</v>
      </c>
      <c r="K42" s="22"/>
      <c r="L42" s="22"/>
      <c r="M42" s="22"/>
      <c r="N42" s="22"/>
      <c r="O42" s="22"/>
      <c r="P42" s="22"/>
    </row>
    <row r="43" spans="1:16" ht="39" customHeight="1" thickBot="1" x14ac:dyDescent="0.2">
      <c r="A43" s="22"/>
      <c r="B43" s="40"/>
      <c r="C43" s="1184" t="s">
        <v>585</v>
      </c>
      <c r="D43" s="1185"/>
      <c r="E43" s="1186"/>
      <c r="F43" s="41">
        <v>0.01</v>
      </c>
      <c r="G43" s="42">
        <v>0.02</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CuCXs2zbICTAxzPjl71Oe4K+hAI50CWlU21i2MPXR21NOhfF5cMMx6G60ptH2vIfM+HRa4zL7fNUQjECEM0xQ==" saltValue="oTsUPSqjD4vCMuWJR79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575</v>
      </c>
      <c r="L45" s="60">
        <v>573</v>
      </c>
      <c r="M45" s="60">
        <v>564</v>
      </c>
      <c r="N45" s="60">
        <v>572</v>
      </c>
      <c r="O45" s="61">
        <v>588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527</v>
      </c>
      <c r="L46" s="64" t="s">
        <v>527</v>
      </c>
      <c r="M46" s="64" t="s">
        <v>527</v>
      </c>
      <c r="N46" s="64" t="s">
        <v>527</v>
      </c>
      <c r="O46" s="65" t="s">
        <v>527</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527</v>
      </c>
      <c r="L47" s="64" t="s">
        <v>527</v>
      </c>
      <c r="M47" s="64" t="s">
        <v>527</v>
      </c>
      <c r="N47" s="64" t="s">
        <v>527</v>
      </c>
      <c r="O47" s="65" t="s">
        <v>527</v>
      </c>
      <c r="P47" s="48"/>
      <c r="Q47" s="48"/>
      <c r="R47" s="48"/>
      <c r="S47" s="48"/>
      <c r="T47" s="48"/>
      <c r="U47" s="48"/>
    </row>
    <row r="48" spans="1:21" ht="30.75" customHeight="1" x14ac:dyDescent="0.15">
      <c r="A48" s="48"/>
      <c r="B48" s="1191"/>
      <c r="C48" s="1192"/>
      <c r="D48" s="62"/>
      <c r="E48" s="1197" t="s">
        <v>15</v>
      </c>
      <c r="F48" s="1197"/>
      <c r="G48" s="1197"/>
      <c r="H48" s="1197"/>
      <c r="I48" s="1197"/>
      <c r="J48" s="1198"/>
      <c r="K48" s="63">
        <v>302</v>
      </c>
      <c r="L48" s="64">
        <v>316</v>
      </c>
      <c r="M48" s="64">
        <v>329</v>
      </c>
      <c r="N48" s="64">
        <v>324</v>
      </c>
      <c r="O48" s="65">
        <v>328</v>
      </c>
      <c r="P48" s="48"/>
      <c r="Q48" s="48"/>
      <c r="R48" s="48"/>
      <c r="S48" s="48"/>
      <c r="T48" s="48"/>
      <c r="U48" s="48"/>
    </row>
    <row r="49" spans="1:21" ht="30.75" customHeight="1" x14ac:dyDescent="0.15">
      <c r="A49" s="48"/>
      <c r="B49" s="1191"/>
      <c r="C49" s="1192"/>
      <c r="D49" s="62"/>
      <c r="E49" s="1197" t="s">
        <v>16</v>
      </c>
      <c r="F49" s="1197"/>
      <c r="G49" s="1197"/>
      <c r="H49" s="1197"/>
      <c r="I49" s="1197"/>
      <c r="J49" s="1198"/>
      <c r="K49" s="63">
        <v>20</v>
      </c>
      <c r="L49" s="64">
        <v>18</v>
      </c>
      <c r="M49" s="64">
        <v>18</v>
      </c>
      <c r="N49" s="64">
        <v>17</v>
      </c>
      <c r="O49" s="65">
        <v>14</v>
      </c>
      <c r="P49" s="48"/>
      <c r="Q49" s="48"/>
      <c r="R49" s="48"/>
      <c r="S49" s="48"/>
      <c r="T49" s="48"/>
      <c r="U49" s="48"/>
    </row>
    <row r="50" spans="1:21" ht="30.75" customHeight="1" x14ac:dyDescent="0.15">
      <c r="A50" s="48"/>
      <c r="B50" s="1191"/>
      <c r="C50" s="1192"/>
      <c r="D50" s="62"/>
      <c r="E50" s="1197" t="s">
        <v>17</v>
      </c>
      <c r="F50" s="1197"/>
      <c r="G50" s="1197"/>
      <c r="H50" s="1197"/>
      <c r="I50" s="1197"/>
      <c r="J50" s="1198"/>
      <c r="K50" s="63">
        <v>29</v>
      </c>
      <c r="L50" s="64">
        <v>28</v>
      </c>
      <c r="M50" s="64">
        <v>28</v>
      </c>
      <c r="N50" s="64">
        <v>28</v>
      </c>
      <c r="O50" s="65">
        <v>28</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t="s">
        <v>527</v>
      </c>
      <c r="N51" s="64" t="s">
        <v>527</v>
      </c>
      <c r="O51" s="65" t="s">
        <v>527</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601</v>
      </c>
      <c r="L52" s="64">
        <v>603</v>
      </c>
      <c r="M52" s="64">
        <v>611</v>
      </c>
      <c r="N52" s="64">
        <v>614</v>
      </c>
      <c r="O52" s="65">
        <v>600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325</v>
      </c>
      <c r="L53" s="69">
        <v>332</v>
      </c>
      <c r="M53" s="69">
        <v>328</v>
      </c>
      <c r="N53" s="69">
        <v>327</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9bRspY0r/zezwiYPbzwpErcAsTw+jVbccjaLvFJriyZAFtok+2qCp4plDyV7VYAbwj9TXRj/fwEYVcMkYdOQw==" saltValue="klbthR4UUKnCu19Pj9Yk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220" t="s">
        <v>32</v>
      </c>
      <c r="C41" s="1221"/>
      <c r="D41" s="105"/>
      <c r="E41" s="1226" t="s">
        <v>33</v>
      </c>
      <c r="F41" s="1226"/>
      <c r="G41" s="1226"/>
      <c r="H41" s="1227"/>
      <c r="I41" s="351">
        <v>7079</v>
      </c>
      <c r="J41" s="352">
        <v>7273</v>
      </c>
      <c r="K41" s="352">
        <v>7197</v>
      </c>
      <c r="L41" s="352">
        <v>7118</v>
      </c>
      <c r="M41" s="353">
        <v>6740</v>
      </c>
    </row>
    <row r="42" spans="2:13" ht="27.75" customHeight="1" x14ac:dyDescent="0.15">
      <c r="B42" s="1222"/>
      <c r="C42" s="1223"/>
      <c r="D42" s="106"/>
      <c r="E42" s="1228" t="s">
        <v>34</v>
      </c>
      <c r="F42" s="1228"/>
      <c r="G42" s="1228"/>
      <c r="H42" s="1229"/>
      <c r="I42" s="354">
        <v>361</v>
      </c>
      <c r="J42" s="355">
        <v>302</v>
      </c>
      <c r="K42" s="355">
        <v>274</v>
      </c>
      <c r="L42" s="355">
        <v>246</v>
      </c>
      <c r="M42" s="356">
        <v>218</v>
      </c>
    </row>
    <row r="43" spans="2:13" ht="27.75" customHeight="1" x14ac:dyDescent="0.15">
      <c r="B43" s="1222"/>
      <c r="C43" s="1223"/>
      <c r="D43" s="106"/>
      <c r="E43" s="1228" t="s">
        <v>35</v>
      </c>
      <c r="F43" s="1228"/>
      <c r="G43" s="1228"/>
      <c r="H43" s="1229"/>
      <c r="I43" s="354">
        <v>4678</v>
      </c>
      <c r="J43" s="355">
        <v>4559</v>
      </c>
      <c r="K43" s="355">
        <v>4486</v>
      </c>
      <c r="L43" s="355">
        <v>4362</v>
      </c>
      <c r="M43" s="356">
        <v>4362</v>
      </c>
    </row>
    <row r="44" spans="2:13" ht="27.75" customHeight="1" x14ac:dyDescent="0.15">
      <c r="B44" s="1222"/>
      <c r="C44" s="1223"/>
      <c r="D44" s="106"/>
      <c r="E44" s="1228" t="s">
        <v>36</v>
      </c>
      <c r="F44" s="1228"/>
      <c r="G44" s="1228"/>
      <c r="H44" s="1229"/>
      <c r="I44" s="354">
        <v>68</v>
      </c>
      <c r="J44" s="355">
        <v>59</v>
      </c>
      <c r="K44" s="355">
        <v>55</v>
      </c>
      <c r="L44" s="355">
        <v>64</v>
      </c>
      <c r="M44" s="356">
        <v>70</v>
      </c>
    </row>
    <row r="45" spans="2:13" ht="27.75" customHeight="1" x14ac:dyDescent="0.15">
      <c r="B45" s="1222"/>
      <c r="C45" s="1223"/>
      <c r="D45" s="106"/>
      <c r="E45" s="1228" t="s">
        <v>37</v>
      </c>
      <c r="F45" s="1228"/>
      <c r="G45" s="1228"/>
      <c r="H45" s="1229"/>
      <c r="I45" s="354">
        <v>1488</v>
      </c>
      <c r="J45" s="355">
        <v>1329</v>
      </c>
      <c r="K45" s="355">
        <v>1352</v>
      </c>
      <c r="L45" s="355">
        <v>1345</v>
      </c>
      <c r="M45" s="356">
        <v>1380</v>
      </c>
    </row>
    <row r="46" spans="2:13" ht="27.75" customHeight="1" x14ac:dyDescent="0.15">
      <c r="B46" s="1222"/>
      <c r="C46" s="1223"/>
      <c r="D46" s="107"/>
      <c r="E46" s="1228" t="s">
        <v>38</v>
      </c>
      <c r="F46" s="1228"/>
      <c r="G46" s="1228"/>
      <c r="H46" s="1229"/>
      <c r="I46" s="354" t="s">
        <v>527</v>
      </c>
      <c r="J46" s="355" t="s">
        <v>527</v>
      </c>
      <c r="K46" s="355">
        <v>1</v>
      </c>
      <c r="L46" s="355" t="s">
        <v>527</v>
      </c>
      <c r="M46" s="356" t="s">
        <v>527</v>
      </c>
    </row>
    <row r="47" spans="2:13" ht="27.75" customHeight="1" x14ac:dyDescent="0.15">
      <c r="B47" s="1222"/>
      <c r="C47" s="1223"/>
      <c r="D47" s="108"/>
      <c r="E47" s="1230" t="s">
        <v>39</v>
      </c>
      <c r="F47" s="1231"/>
      <c r="G47" s="1231"/>
      <c r="H47" s="1232"/>
      <c r="I47" s="354" t="s">
        <v>527</v>
      </c>
      <c r="J47" s="355" t="s">
        <v>527</v>
      </c>
      <c r="K47" s="355" t="s">
        <v>527</v>
      </c>
      <c r="L47" s="355" t="s">
        <v>527</v>
      </c>
      <c r="M47" s="356" t="s">
        <v>527</v>
      </c>
    </row>
    <row r="48" spans="2:13" ht="27.75" customHeight="1" x14ac:dyDescent="0.15">
      <c r="B48" s="1222"/>
      <c r="C48" s="1223"/>
      <c r="D48" s="106"/>
      <c r="E48" s="1228" t="s">
        <v>40</v>
      </c>
      <c r="F48" s="1228"/>
      <c r="G48" s="1228"/>
      <c r="H48" s="1229"/>
      <c r="I48" s="354" t="s">
        <v>527</v>
      </c>
      <c r="J48" s="355" t="s">
        <v>527</v>
      </c>
      <c r="K48" s="355" t="s">
        <v>527</v>
      </c>
      <c r="L48" s="355" t="s">
        <v>527</v>
      </c>
      <c r="M48" s="356" t="s">
        <v>527</v>
      </c>
    </row>
    <row r="49" spans="2:13" ht="27.75" customHeight="1" x14ac:dyDescent="0.15">
      <c r="B49" s="1224"/>
      <c r="C49" s="1225"/>
      <c r="D49" s="106"/>
      <c r="E49" s="1228" t="s">
        <v>41</v>
      </c>
      <c r="F49" s="1228"/>
      <c r="G49" s="1228"/>
      <c r="H49" s="1229"/>
      <c r="I49" s="354" t="s">
        <v>527</v>
      </c>
      <c r="J49" s="355" t="s">
        <v>527</v>
      </c>
      <c r="K49" s="355" t="s">
        <v>527</v>
      </c>
      <c r="L49" s="355" t="s">
        <v>527</v>
      </c>
      <c r="M49" s="356" t="s">
        <v>527</v>
      </c>
    </row>
    <row r="50" spans="2:13" ht="27.75" customHeight="1" x14ac:dyDescent="0.15">
      <c r="B50" s="1233" t="s">
        <v>42</v>
      </c>
      <c r="C50" s="1234"/>
      <c r="D50" s="109"/>
      <c r="E50" s="1228" t="s">
        <v>43</v>
      </c>
      <c r="F50" s="1228"/>
      <c r="G50" s="1228"/>
      <c r="H50" s="1229"/>
      <c r="I50" s="354">
        <v>2901</v>
      </c>
      <c r="J50" s="355">
        <v>2648</v>
      </c>
      <c r="K50" s="355">
        <v>2900</v>
      </c>
      <c r="L50" s="355">
        <v>3893</v>
      </c>
      <c r="M50" s="356">
        <v>4831</v>
      </c>
    </row>
    <row r="51" spans="2:13" ht="27.75" customHeight="1" x14ac:dyDescent="0.15">
      <c r="B51" s="1222"/>
      <c r="C51" s="1223"/>
      <c r="D51" s="106"/>
      <c r="E51" s="1228" t="s">
        <v>44</v>
      </c>
      <c r="F51" s="1228"/>
      <c r="G51" s="1228"/>
      <c r="H51" s="1229"/>
      <c r="I51" s="354" t="s">
        <v>527</v>
      </c>
      <c r="J51" s="355" t="s">
        <v>527</v>
      </c>
      <c r="K51" s="355" t="s">
        <v>527</v>
      </c>
      <c r="L51" s="355" t="s">
        <v>527</v>
      </c>
      <c r="M51" s="356" t="s">
        <v>527</v>
      </c>
    </row>
    <row r="52" spans="2:13" ht="27.75" customHeight="1" x14ac:dyDescent="0.15">
      <c r="B52" s="1224"/>
      <c r="C52" s="1225"/>
      <c r="D52" s="106"/>
      <c r="E52" s="1228" t="s">
        <v>45</v>
      </c>
      <c r="F52" s="1228"/>
      <c r="G52" s="1228"/>
      <c r="H52" s="1229"/>
      <c r="I52" s="354">
        <v>7856</v>
      </c>
      <c r="J52" s="355">
        <v>7649</v>
      </c>
      <c r="K52" s="355">
        <v>7523</v>
      </c>
      <c r="L52" s="355">
        <v>7292</v>
      </c>
      <c r="M52" s="356">
        <v>6955</v>
      </c>
    </row>
    <row r="53" spans="2:13" ht="27.75" customHeight="1" thickBot="1" x14ac:dyDescent="0.2">
      <c r="B53" s="1235" t="s">
        <v>46</v>
      </c>
      <c r="C53" s="1236"/>
      <c r="D53" s="110"/>
      <c r="E53" s="1237" t="s">
        <v>47</v>
      </c>
      <c r="F53" s="1237"/>
      <c r="G53" s="1237"/>
      <c r="H53" s="1238"/>
      <c r="I53" s="357">
        <v>2917</v>
      </c>
      <c r="J53" s="358">
        <v>3226</v>
      </c>
      <c r="K53" s="358">
        <v>2942</v>
      </c>
      <c r="L53" s="358">
        <v>1950</v>
      </c>
      <c r="M53" s="359">
        <v>984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2Rx6ine974VolR9EpzakaJ5dxmFAhPAm+CtAUeyPxbAtLxcXOHaF9YMoe8RDct6DORuvYX5d6BhTg/8v4Ln1Vw==" saltValue="OXEPV6adbTTZkECmEZTn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47" t="s">
        <v>50</v>
      </c>
      <c r="D55" s="1247"/>
      <c r="E55" s="1248"/>
      <c r="F55" s="122">
        <v>975</v>
      </c>
      <c r="G55" s="122">
        <v>1207</v>
      </c>
      <c r="H55" s="123">
        <v>1436</v>
      </c>
    </row>
    <row r="56" spans="2:8" ht="52.5" customHeight="1" x14ac:dyDescent="0.15">
      <c r="B56" s="124"/>
      <c r="C56" s="1249" t="s">
        <v>51</v>
      </c>
      <c r="D56" s="1249"/>
      <c r="E56" s="1250"/>
      <c r="F56" s="125">
        <v>164</v>
      </c>
      <c r="G56" s="125">
        <v>272</v>
      </c>
      <c r="H56" s="126">
        <v>272</v>
      </c>
    </row>
    <row r="57" spans="2:8" ht="53.25" customHeight="1" x14ac:dyDescent="0.15">
      <c r="B57" s="124"/>
      <c r="C57" s="1251" t="s">
        <v>52</v>
      </c>
      <c r="D57" s="1251"/>
      <c r="E57" s="1252"/>
      <c r="F57" s="127">
        <v>1222</v>
      </c>
      <c r="G57" s="127">
        <v>1664</v>
      </c>
      <c r="H57" s="128">
        <v>2272</v>
      </c>
    </row>
    <row r="58" spans="2:8" ht="45.75" customHeight="1" x14ac:dyDescent="0.15">
      <c r="B58" s="129"/>
      <c r="C58" s="1239" t="s">
        <v>608</v>
      </c>
      <c r="D58" s="1240"/>
      <c r="E58" s="1241"/>
      <c r="F58" s="360">
        <v>687</v>
      </c>
      <c r="G58" s="360">
        <v>1146</v>
      </c>
      <c r="H58" s="361">
        <v>1356</v>
      </c>
    </row>
    <row r="59" spans="2:8" ht="45.75" customHeight="1" x14ac:dyDescent="0.15">
      <c r="B59" s="129"/>
      <c r="C59" s="1239" t="s">
        <v>609</v>
      </c>
      <c r="D59" s="1240"/>
      <c r="E59" s="1241"/>
      <c r="F59" s="360">
        <v>212</v>
      </c>
      <c r="G59" s="360">
        <v>212</v>
      </c>
      <c r="H59" s="361">
        <v>503</v>
      </c>
    </row>
    <row r="60" spans="2:8" ht="45.75" customHeight="1" x14ac:dyDescent="0.15">
      <c r="B60" s="129"/>
      <c r="C60" s="1239" t="s">
        <v>610</v>
      </c>
      <c r="D60" s="1240"/>
      <c r="E60" s="1241"/>
      <c r="F60" s="360" t="s">
        <v>592</v>
      </c>
      <c r="G60" s="360" t="s">
        <v>592</v>
      </c>
      <c r="H60" s="361">
        <v>127</v>
      </c>
    </row>
    <row r="61" spans="2:8" ht="45.75" customHeight="1" x14ac:dyDescent="0.15">
      <c r="B61" s="129"/>
      <c r="C61" s="1239" t="s">
        <v>611</v>
      </c>
      <c r="D61" s="1240"/>
      <c r="E61" s="1241"/>
      <c r="F61" s="360">
        <v>100</v>
      </c>
      <c r="G61" s="360">
        <v>100</v>
      </c>
      <c r="H61" s="361">
        <v>95</v>
      </c>
    </row>
    <row r="62" spans="2:8" ht="45.75" customHeight="1" thickBot="1" x14ac:dyDescent="0.2">
      <c r="B62" s="130"/>
      <c r="C62" s="1242" t="s">
        <v>612</v>
      </c>
      <c r="D62" s="1243"/>
      <c r="E62" s="1244"/>
      <c r="F62" s="362">
        <v>112</v>
      </c>
      <c r="G62" s="362">
        <v>104</v>
      </c>
      <c r="H62" s="363">
        <v>94</v>
      </c>
    </row>
    <row r="63" spans="2:8" ht="52.5" customHeight="1" thickBot="1" x14ac:dyDescent="0.2">
      <c r="B63" s="131"/>
      <c r="C63" s="1245" t="s">
        <v>53</v>
      </c>
      <c r="D63" s="1245"/>
      <c r="E63" s="1246"/>
      <c r="F63" s="132">
        <v>2361</v>
      </c>
      <c r="G63" s="132">
        <v>3143</v>
      </c>
      <c r="H63" s="133">
        <v>3980</v>
      </c>
    </row>
    <row r="64" spans="2:8" x14ac:dyDescent="0.15"/>
  </sheetData>
  <sheetProtection algorithmName="SHA-512" hashValue="nx+PMzi4x7qZyw5631iNH8TcfFoB4vSXPYFME7pv7AABRYTQFS77ZSv9pYKfYDA2XyVUUseHiEibYEVpyYEnPQ==" saltValue="tbtzS7AOOa6JesspejFA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625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569</v>
      </c>
      <c r="BQ50" s="1259"/>
      <c r="BR50" s="1259"/>
      <c r="BS50" s="1259"/>
      <c r="BT50" s="1259"/>
      <c r="BU50" s="1259"/>
      <c r="BV50" s="1259"/>
      <c r="BW50" s="1259"/>
      <c r="BX50" s="1259" t="s">
        <v>570</v>
      </c>
      <c r="BY50" s="1259"/>
      <c r="BZ50" s="1259"/>
      <c r="CA50" s="1259"/>
      <c r="CB50" s="1259"/>
      <c r="CC50" s="1259"/>
      <c r="CD50" s="1259"/>
      <c r="CE50" s="1259"/>
      <c r="CF50" s="1259" t="s">
        <v>571</v>
      </c>
      <c r="CG50" s="1259"/>
      <c r="CH50" s="1259"/>
      <c r="CI50" s="1259"/>
      <c r="CJ50" s="1259"/>
      <c r="CK50" s="1259"/>
      <c r="CL50" s="1259"/>
      <c r="CM50" s="1259"/>
      <c r="CN50" s="1259" t="s">
        <v>572</v>
      </c>
      <c r="CO50" s="1259"/>
      <c r="CP50" s="1259"/>
      <c r="CQ50" s="1259"/>
      <c r="CR50" s="1259"/>
      <c r="CS50" s="1259"/>
      <c r="CT50" s="1259"/>
      <c r="CU50" s="1259"/>
      <c r="CV50" s="1259" t="s">
        <v>573</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616</v>
      </c>
      <c r="AO51" s="1258"/>
      <c r="AP51" s="1258"/>
      <c r="AQ51" s="1258"/>
      <c r="AR51" s="1258"/>
      <c r="AS51" s="1258"/>
      <c r="AT51" s="1258"/>
      <c r="AU51" s="1258"/>
      <c r="AV51" s="1258"/>
      <c r="AW51" s="1258"/>
      <c r="AX51" s="1258"/>
      <c r="AY51" s="1258"/>
      <c r="AZ51" s="1258"/>
      <c r="BA51" s="1258"/>
      <c r="BB51" s="1258" t="s">
        <v>617</v>
      </c>
      <c r="BC51" s="1258"/>
      <c r="BD51" s="1258"/>
      <c r="BE51" s="1258"/>
      <c r="BF51" s="1258"/>
      <c r="BG51" s="1258"/>
      <c r="BH51" s="1258"/>
      <c r="BI51" s="1258"/>
      <c r="BJ51" s="1258"/>
      <c r="BK51" s="1258"/>
      <c r="BL51" s="1258"/>
      <c r="BM51" s="1258"/>
      <c r="BN51" s="1258"/>
      <c r="BO51" s="1258"/>
      <c r="BP51" s="1255">
        <v>63</v>
      </c>
      <c r="BQ51" s="1255"/>
      <c r="BR51" s="1255"/>
      <c r="BS51" s="1255"/>
      <c r="BT51" s="1255"/>
      <c r="BU51" s="1255"/>
      <c r="BV51" s="1255"/>
      <c r="BW51" s="1255"/>
      <c r="BX51" s="1255">
        <v>69.900000000000006</v>
      </c>
      <c r="BY51" s="1255"/>
      <c r="BZ51" s="1255"/>
      <c r="CA51" s="1255"/>
      <c r="CB51" s="1255"/>
      <c r="CC51" s="1255"/>
      <c r="CD51" s="1255"/>
      <c r="CE51" s="1255"/>
      <c r="CF51" s="1255">
        <v>61.2</v>
      </c>
      <c r="CG51" s="1255"/>
      <c r="CH51" s="1255"/>
      <c r="CI51" s="1255"/>
      <c r="CJ51" s="1255"/>
      <c r="CK51" s="1255"/>
      <c r="CL51" s="1255"/>
      <c r="CM51" s="1255"/>
      <c r="CN51" s="1255">
        <v>38.200000000000003</v>
      </c>
      <c r="CO51" s="1255"/>
      <c r="CP51" s="1255"/>
      <c r="CQ51" s="1255"/>
      <c r="CR51" s="1255"/>
      <c r="CS51" s="1255"/>
      <c r="CT51" s="1255"/>
      <c r="CU51" s="1255"/>
      <c r="CV51" s="1255">
        <v>19.8</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620</v>
      </c>
      <c r="BC53" s="1258"/>
      <c r="BD53" s="1258"/>
      <c r="BE53" s="1258"/>
      <c r="BF53" s="1258"/>
      <c r="BG53" s="1258"/>
      <c r="BH53" s="1258"/>
      <c r="BI53" s="1258"/>
      <c r="BJ53" s="1258"/>
      <c r="BK53" s="1258"/>
      <c r="BL53" s="1258"/>
      <c r="BM53" s="1258"/>
      <c r="BN53" s="1258"/>
      <c r="BO53" s="1258"/>
      <c r="BP53" s="1255">
        <v>59.8</v>
      </c>
      <c r="BQ53" s="1255"/>
      <c r="BR53" s="1255"/>
      <c r="BS53" s="1255"/>
      <c r="BT53" s="1255"/>
      <c r="BU53" s="1255"/>
      <c r="BV53" s="1255"/>
      <c r="BW53" s="1255"/>
      <c r="BX53" s="1255">
        <v>60.4</v>
      </c>
      <c r="BY53" s="1255"/>
      <c r="BZ53" s="1255"/>
      <c r="CA53" s="1255"/>
      <c r="CB53" s="1255"/>
      <c r="CC53" s="1255"/>
      <c r="CD53" s="1255"/>
      <c r="CE53" s="1255"/>
      <c r="CF53" s="1255">
        <v>62.1</v>
      </c>
      <c r="CG53" s="1255"/>
      <c r="CH53" s="1255"/>
      <c r="CI53" s="1255"/>
      <c r="CJ53" s="1255"/>
      <c r="CK53" s="1255"/>
      <c r="CL53" s="1255"/>
      <c r="CM53" s="1255"/>
      <c r="CN53" s="1255">
        <v>63.8</v>
      </c>
      <c r="CO53" s="1255"/>
      <c r="CP53" s="1255"/>
      <c r="CQ53" s="1255"/>
      <c r="CR53" s="1255"/>
      <c r="CS53" s="1255"/>
      <c r="CT53" s="1255"/>
      <c r="CU53" s="1255"/>
      <c r="CV53" s="1255">
        <v>65.7</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621</v>
      </c>
      <c r="AO55" s="1259"/>
      <c r="AP55" s="1259"/>
      <c r="AQ55" s="1259"/>
      <c r="AR55" s="1259"/>
      <c r="AS55" s="1259"/>
      <c r="AT55" s="1259"/>
      <c r="AU55" s="1259"/>
      <c r="AV55" s="1259"/>
      <c r="AW55" s="1259"/>
      <c r="AX55" s="1259"/>
      <c r="AY55" s="1259"/>
      <c r="AZ55" s="1259"/>
      <c r="BA55" s="1259"/>
      <c r="BB55" s="1258" t="s">
        <v>617</v>
      </c>
      <c r="BC55" s="1258"/>
      <c r="BD55" s="1258"/>
      <c r="BE55" s="1258"/>
      <c r="BF55" s="1258"/>
      <c r="BG55" s="1258"/>
      <c r="BH55" s="1258"/>
      <c r="BI55" s="1258"/>
      <c r="BJ55" s="1258"/>
      <c r="BK55" s="1258"/>
      <c r="BL55" s="1258"/>
      <c r="BM55" s="1258"/>
      <c r="BN55" s="1258"/>
      <c r="BO55" s="1258"/>
      <c r="BP55" s="1255">
        <v>29.7</v>
      </c>
      <c r="BQ55" s="1255"/>
      <c r="BR55" s="1255"/>
      <c r="BS55" s="1255"/>
      <c r="BT55" s="1255"/>
      <c r="BU55" s="1255"/>
      <c r="BV55" s="1255"/>
      <c r="BW55" s="1255"/>
      <c r="BX55" s="1255">
        <v>23.2</v>
      </c>
      <c r="BY55" s="1255"/>
      <c r="BZ55" s="1255"/>
      <c r="CA55" s="1255"/>
      <c r="CB55" s="1255"/>
      <c r="CC55" s="1255"/>
      <c r="CD55" s="1255"/>
      <c r="CE55" s="1255"/>
      <c r="CF55" s="1255">
        <v>25.1</v>
      </c>
      <c r="CG55" s="1255"/>
      <c r="CH55" s="1255"/>
      <c r="CI55" s="1255"/>
      <c r="CJ55" s="1255"/>
      <c r="CK55" s="1255"/>
      <c r="CL55" s="1255"/>
      <c r="CM55" s="1255"/>
      <c r="CN55" s="1255">
        <v>9.6999999999999993</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620</v>
      </c>
      <c r="BC57" s="1258"/>
      <c r="BD57" s="1258"/>
      <c r="BE57" s="1258"/>
      <c r="BF57" s="1258"/>
      <c r="BG57" s="1258"/>
      <c r="BH57" s="1258"/>
      <c r="BI57" s="1258"/>
      <c r="BJ57" s="1258"/>
      <c r="BK57" s="1258"/>
      <c r="BL57" s="1258"/>
      <c r="BM57" s="1258"/>
      <c r="BN57" s="1258"/>
      <c r="BO57" s="1258"/>
      <c r="BP57" s="1255">
        <v>56.3</v>
      </c>
      <c r="BQ57" s="1255"/>
      <c r="BR57" s="1255"/>
      <c r="BS57" s="1255"/>
      <c r="BT57" s="1255"/>
      <c r="BU57" s="1255"/>
      <c r="BV57" s="1255"/>
      <c r="BW57" s="1255"/>
      <c r="BX57" s="1255">
        <v>57.9</v>
      </c>
      <c r="BY57" s="1255"/>
      <c r="BZ57" s="1255"/>
      <c r="CA57" s="1255"/>
      <c r="CB57" s="1255"/>
      <c r="CC57" s="1255"/>
      <c r="CD57" s="1255"/>
      <c r="CE57" s="1255"/>
      <c r="CF57" s="1255">
        <v>60.1</v>
      </c>
      <c r="CG57" s="1255"/>
      <c r="CH57" s="1255"/>
      <c r="CI57" s="1255"/>
      <c r="CJ57" s="1255"/>
      <c r="CK57" s="1255"/>
      <c r="CL57" s="1255"/>
      <c r="CM57" s="1255"/>
      <c r="CN57" s="1255">
        <v>61.3</v>
      </c>
      <c r="CO57" s="1255"/>
      <c r="CP57" s="1255"/>
      <c r="CQ57" s="1255"/>
      <c r="CR57" s="1255"/>
      <c r="CS57" s="1255"/>
      <c r="CT57" s="1255"/>
      <c r="CU57" s="1255"/>
      <c r="CV57" s="1255">
        <v>61.4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618</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569</v>
      </c>
      <c r="BQ72" s="1259"/>
      <c r="BR72" s="1259"/>
      <c r="BS72" s="1259"/>
      <c r="BT72" s="1259"/>
      <c r="BU72" s="1259"/>
      <c r="BV72" s="1259"/>
      <c r="BW72" s="1259"/>
      <c r="BX72" s="1259" t="s">
        <v>570</v>
      </c>
      <c r="BY72" s="1259"/>
      <c r="BZ72" s="1259"/>
      <c r="CA72" s="1259"/>
      <c r="CB72" s="1259"/>
      <c r="CC72" s="1259"/>
      <c r="CD72" s="1259"/>
      <c r="CE72" s="1259"/>
      <c r="CF72" s="1259" t="s">
        <v>571</v>
      </c>
      <c r="CG72" s="1259"/>
      <c r="CH72" s="1259"/>
      <c r="CI72" s="1259"/>
      <c r="CJ72" s="1259"/>
      <c r="CK72" s="1259"/>
      <c r="CL72" s="1259"/>
      <c r="CM72" s="1259"/>
      <c r="CN72" s="1259" t="s">
        <v>572</v>
      </c>
      <c r="CO72" s="1259"/>
      <c r="CP72" s="1259"/>
      <c r="CQ72" s="1259"/>
      <c r="CR72" s="1259"/>
      <c r="CS72" s="1259"/>
      <c r="CT72" s="1259"/>
      <c r="CU72" s="1259"/>
      <c r="CV72" s="1259" t="s">
        <v>573</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616</v>
      </c>
      <c r="AO73" s="1258"/>
      <c r="AP73" s="1258"/>
      <c r="AQ73" s="1258"/>
      <c r="AR73" s="1258"/>
      <c r="AS73" s="1258"/>
      <c r="AT73" s="1258"/>
      <c r="AU73" s="1258"/>
      <c r="AV73" s="1258"/>
      <c r="AW73" s="1258"/>
      <c r="AX73" s="1258"/>
      <c r="AY73" s="1258"/>
      <c r="AZ73" s="1258"/>
      <c r="BA73" s="1258"/>
      <c r="BB73" s="1258" t="s">
        <v>622</v>
      </c>
      <c r="BC73" s="1258"/>
      <c r="BD73" s="1258"/>
      <c r="BE73" s="1258"/>
      <c r="BF73" s="1258"/>
      <c r="BG73" s="1258"/>
      <c r="BH73" s="1258"/>
      <c r="BI73" s="1258"/>
      <c r="BJ73" s="1258"/>
      <c r="BK73" s="1258"/>
      <c r="BL73" s="1258"/>
      <c r="BM73" s="1258"/>
      <c r="BN73" s="1258"/>
      <c r="BO73" s="1258"/>
      <c r="BP73" s="1255">
        <v>63</v>
      </c>
      <c r="BQ73" s="1255"/>
      <c r="BR73" s="1255"/>
      <c r="BS73" s="1255"/>
      <c r="BT73" s="1255"/>
      <c r="BU73" s="1255"/>
      <c r="BV73" s="1255"/>
      <c r="BW73" s="1255"/>
      <c r="BX73" s="1255">
        <v>69.900000000000006</v>
      </c>
      <c r="BY73" s="1255"/>
      <c r="BZ73" s="1255"/>
      <c r="CA73" s="1255"/>
      <c r="CB73" s="1255"/>
      <c r="CC73" s="1255"/>
      <c r="CD73" s="1255"/>
      <c r="CE73" s="1255"/>
      <c r="CF73" s="1255">
        <v>61.2</v>
      </c>
      <c r="CG73" s="1255"/>
      <c r="CH73" s="1255"/>
      <c r="CI73" s="1255"/>
      <c r="CJ73" s="1255"/>
      <c r="CK73" s="1255"/>
      <c r="CL73" s="1255"/>
      <c r="CM73" s="1255"/>
      <c r="CN73" s="1255">
        <v>38.200000000000003</v>
      </c>
      <c r="CO73" s="1255"/>
      <c r="CP73" s="1255"/>
      <c r="CQ73" s="1255"/>
      <c r="CR73" s="1255"/>
      <c r="CS73" s="1255"/>
      <c r="CT73" s="1255"/>
      <c r="CU73" s="1255"/>
      <c r="CV73" s="1255">
        <v>19.8</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619</v>
      </c>
      <c r="BC75" s="1258"/>
      <c r="BD75" s="1258"/>
      <c r="BE75" s="1258"/>
      <c r="BF75" s="1258"/>
      <c r="BG75" s="1258"/>
      <c r="BH75" s="1258"/>
      <c r="BI75" s="1258"/>
      <c r="BJ75" s="1258"/>
      <c r="BK75" s="1258"/>
      <c r="BL75" s="1258"/>
      <c r="BM75" s="1258"/>
      <c r="BN75" s="1258"/>
      <c r="BO75" s="1258"/>
      <c r="BP75" s="1255">
        <v>6.8</v>
      </c>
      <c r="BQ75" s="1255"/>
      <c r="BR75" s="1255"/>
      <c r="BS75" s="1255"/>
      <c r="BT75" s="1255"/>
      <c r="BU75" s="1255"/>
      <c r="BV75" s="1255"/>
      <c r="BW75" s="1255"/>
      <c r="BX75" s="1255">
        <v>7</v>
      </c>
      <c r="BY75" s="1255"/>
      <c r="BZ75" s="1255"/>
      <c r="CA75" s="1255"/>
      <c r="CB75" s="1255"/>
      <c r="CC75" s="1255"/>
      <c r="CD75" s="1255"/>
      <c r="CE75" s="1255"/>
      <c r="CF75" s="1255">
        <v>7</v>
      </c>
      <c r="CG75" s="1255"/>
      <c r="CH75" s="1255"/>
      <c r="CI75" s="1255"/>
      <c r="CJ75" s="1255"/>
      <c r="CK75" s="1255"/>
      <c r="CL75" s="1255"/>
      <c r="CM75" s="1255"/>
      <c r="CN75" s="1255">
        <v>6.8</v>
      </c>
      <c r="CO75" s="1255"/>
      <c r="CP75" s="1255"/>
      <c r="CQ75" s="1255"/>
      <c r="CR75" s="1255"/>
      <c r="CS75" s="1255"/>
      <c r="CT75" s="1255"/>
      <c r="CU75" s="1255"/>
      <c r="CV75" s="1255">
        <v>6.8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621</v>
      </c>
      <c r="AO77" s="1259"/>
      <c r="AP77" s="1259"/>
      <c r="AQ77" s="1259"/>
      <c r="AR77" s="1259"/>
      <c r="AS77" s="1259"/>
      <c r="AT77" s="1259"/>
      <c r="AU77" s="1259"/>
      <c r="AV77" s="1259"/>
      <c r="AW77" s="1259"/>
      <c r="AX77" s="1259"/>
      <c r="AY77" s="1259"/>
      <c r="AZ77" s="1259"/>
      <c r="BA77" s="1259"/>
      <c r="BB77" s="1258" t="s">
        <v>622</v>
      </c>
      <c r="BC77" s="1258"/>
      <c r="BD77" s="1258"/>
      <c r="BE77" s="1258"/>
      <c r="BF77" s="1258"/>
      <c r="BG77" s="1258"/>
      <c r="BH77" s="1258"/>
      <c r="BI77" s="1258"/>
      <c r="BJ77" s="1258"/>
      <c r="BK77" s="1258"/>
      <c r="BL77" s="1258"/>
      <c r="BM77" s="1258"/>
      <c r="BN77" s="1258"/>
      <c r="BO77" s="1258"/>
      <c r="BP77" s="1255">
        <v>29.7</v>
      </c>
      <c r="BQ77" s="1255"/>
      <c r="BR77" s="1255"/>
      <c r="BS77" s="1255"/>
      <c r="BT77" s="1255"/>
      <c r="BU77" s="1255"/>
      <c r="BV77" s="1255"/>
      <c r="BW77" s="1255"/>
      <c r="BX77" s="1255">
        <v>23.2</v>
      </c>
      <c r="BY77" s="1255"/>
      <c r="BZ77" s="1255"/>
      <c r="CA77" s="1255"/>
      <c r="CB77" s="1255"/>
      <c r="CC77" s="1255"/>
      <c r="CD77" s="1255"/>
      <c r="CE77" s="1255"/>
      <c r="CF77" s="1255">
        <v>25.1</v>
      </c>
      <c r="CG77" s="1255"/>
      <c r="CH77" s="1255"/>
      <c r="CI77" s="1255"/>
      <c r="CJ77" s="1255"/>
      <c r="CK77" s="1255"/>
      <c r="CL77" s="1255"/>
      <c r="CM77" s="1255"/>
      <c r="CN77" s="1255">
        <v>9.6999999999999993</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623</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9.8000000000000007</v>
      </c>
      <c r="BY79" s="1255"/>
      <c r="BZ79" s="1255"/>
      <c r="CA79" s="1255"/>
      <c r="CB79" s="1255"/>
      <c r="CC79" s="1255"/>
      <c r="CD79" s="1255"/>
      <c r="CE79" s="1255"/>
      <c r="CF79" s="1255">
        <v>10.199999999999999</v>
      </c>
      <c r="CG79" s="1255"/>
      <c r="CH79" s="1255"/>
      <c r="CI79" s="1255"/>
      <c r="CJ79" s="1255"/>
      <c r="CK79" s="1255"/>
      <c r="CL79" s="1255"/>
      <c r="CM79" s="1255"/>
      <c r="CN79" s="1255">
        <v>10.199999999999999</v>
      </c>
      <c r="CO79" s="1255"/>
      <c r="CP79" s="1255"/>
      <c r="CQ79" s="1255"/>
      <c r="CR79" s="1255"/>
      <c r="CS79" s="1255"/>
      <c r="CT79" s="1255"/>
      <c r="CU79" s="1255"/>
      <c r="CV79" s="1255">
        <v>10.4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ZhO1hKpaDsmqLWA1IeRgTFAVpMnXmr2zHY1YInhLN18CaW2ZTfQaRTg5Mf5wrx+cz0JbLJ+I4T63suyrusiOkA==" saltValue="b2U2QDRMmzysbUdMlBIx6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624</v>
      </c>
    </row>
  </sheetData>
  <sheetProtection algorithmName="SHA-512" hashValue="gNVFR1ShvSxv8D8IjsMxUlNk7FKRvHHiQ1p+TwiURQScOeAM+fbqEjItrktvabK5vj0IMzbUbacRSjjQbfAI0A==" saltValue="hC5C3Hvk4joq02Ha8pnE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f/LDuW3dwUJNXYBT68loicXgBBEPYfiRyRNoVVPBxaTiFlr1M4BORGBh8LTTHSswLCuTw7KJ1lrgFpYZKQvsGw==" saltValue="kgBBdgW6+23pW7Hjcy/X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566</v>
      </c>
      <c r="G2" s="147"/>
      <c r="H2" s="148"/>
    </row>
    <row r="3" spans="1:8" x14ac:dyDescent="0.15">
      <c r="A3" s="144" t="s">
        <v>559</v>
      </c>
      <c r="B3" s="149"/>
      <c r="C3" s="150"/>
      <c r="D3" s="151">
        <v>42699</v>
      </c>
      <c r="E3" s="152"/>
      <c r="F3" s="153">
        <v>66364</v>
      </c>
      <c r="G3" s="154"/>
      <c r="H3" s="155"/>
    </row>
    <row r="4" spans="1:8" x14ac:dyDescent="0.15">
      <c r="A4" s="156"/>
      <c r="B4" s="157"/>
      <c r="C4" s="158"/>
      <c r="D4" s="159">
        <v>26712</v>
      </c>
      <c r="E4" s="160"/>
      <c r="F4" s="161">
        <v>24935</v>
      </c>
      <c r="G4" s="162"/>
      <c r="H4" s="163"/>
    </row>
    <row r="5" spans="1:8" x14ac:dyDescent="0.15">
      <c r="A5" s="144" t="s">
        <v>561</v>
      </c>
      <c r="B5" s="149"/>
      <c r="C5" s="150"/>
      <c r="D5" s="151">
        <v>42130</v>
      </c>
      <c r="E5" s="152"/>
      <c r="F5" s="153">
        <v>68548</v>
      </c>
      <c r="G5" s="154"/>
      <c r="H5" s="155"/>
    </row>
    <row r="6" spans="1:8" x14ac:dyDescent="0.15">
      <c r="A6" s="156"/>
      <c r="B6" s="157"/>
      <c r="C6" s="158"/>
      <c r="D6" s="159">
        <v>29369</v>
      </c>
      <c r="E6" s="160"/>
      <c r="F6" s="161">
        <v>31673</v>
      </c>
      <c r="G6" s="162"/>
      <c r="H6" s="163"/>
    </row>
    <row r="7" spans="1:8" x14ac:dyDescent="0.15">
      <c r="A7" s="144" t="s">
        <v>562</v>
      </c>
      <c r="B7" s="149"/>
      <c r="C7" s="150"/>
      <c r="D7" s="151">
        <v>23024</v>
      </c>
      <c r="E7" s="152"/>
      <c r="F7" s="153">
        <v>78575</v>
      </c>
      <c r="G7" s="154"/>
      <c r="H7" s="155"/>
    </row>
    <row r="8" spans="1:8" x14ac:dyDescent="0.15">
      <c r="A8" s="156"/>
      <c r="B8" s="157"/>
      <c r="C8" s="158"/>
      <c r="D8" s="159">
        <v>14889</v>
      </c>
      <c r="E8" s="160"/>
      <c r="F8" s="161">
        <v>41766</v>
      </c>
      <c r="G8" s="162"/>
      <c r="H8" s="163"/>
    </row>
    <row r="9" spans="1:8" x14ac:dyDescent="0.15">
      <c r="A9" s="144" t="s">
        <v>563</v>
      </c>
      <c r="B9" s="149"/>
      <c r="C9" s="150"/>
      <c r="D9" s="151">
        <v>17111</v>
      </c>
      <c r="E9" s="152"/>
      <c r="F9" s="153">
        <v>61630</v>
      </c>
      <c r="G9" s="154"/>
      <c r="H9" s="155"/>
    </row>
    <row r="10" spans="1:8" x14ac:dyDescent="0.15">
      <c r="A10" s="156"/>
      <c r="B10" s="157"/>
      <c r="C10" s="158"/>
      <c r="D10" s="159">
        <v>7639</v>
      </c>
      <c r="E10" s="160"/>
      <c r="F10" s="161">
        <v>28910</v>
      </c>
      <c r="G10" s="162"/>
      <c r="H10" s="163"/>
    </row>
    <row r="11" spans="1:8" x14ac:dyDescent="0.15">
      <c r="A11" s="144" t="s">
        <v>564</v>
      </c>
      <c r="B11" s="149"/>
      <c r="C11" s="150"/>
      <c r="D11" s="151">
        <v>15249</v>
      </c>
      <c r="E11" s="152"/>
      <c r="F11" s="153">
        <v>76485</v>
      </c>
      <c r="G11" s="154"/>
      <c r="H11" s="155"/>
    </row>
    <row r="12" spans="1:8" x14ac:dyDescent="0.15">
      <c r="A12" s="156"/>
      <c r="B12" s="157"/>
      <c r="C12" s="164"/>
      <c r="D12" s="159">
        <v>10817</v>
      </c>
      <c r="E12" s="160"/>
      <c r="F12" s="161">
        <v>29566</v>
      </c>
      <c r="G12" s="162"/>
      <c r="H12" s="163"/>
    </row>
    <row r="13" spans="1:8" x14ac:dyDescent="0.15">
      <c r="A13" s="144"/>
      <c r="B13" s="149"/>
      <c r="C13" s="165"/>
      <c r="D13" s="166">
        <v>28043</v>
      </c>
      <c r="E13" s="167"/>
      <c r="F13" s="168">
        <v>70320</v>
      </c>
      <c r="G13" s="169"/>
      <c r="H13" s="155"/>
    </row>
    <row r="14" spans="1:8" x14ac:dyDescent="0.15">
      <c r="A14" s="156"/>
      <c r="B14" s="157"/>
      <c r="C14" s="158"/>
      <c r="D14" s="159">
        <v>17885</v>
      </c>
      <c r="E14" s="160"/>
      <c r="F14" s="161">
        <v>31370</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8.5</v>
      </c>
      <c r="C19" s="170">
        <f>ROUND(VALUE(SUBSTITUTE(実質収支比率等に係る経年分析!G$48,"▲","-")),2)</f>
        <v>6.25</v>
      </c>
      <c r="D19" s="170">
        <f>ROUND(VALUE(SUBSTITUTE(実質収支比率等に係る経年分析!H$48,"▲","-")),2)</f>
        <v>8.61</v>
      </c>
      <c r="E19" s="170">
        <f>ROUND(VALUE(SUBSTITUTE(実質収支比率等に係る経年分析!I$48,"▲","-")),2)</f>
        <v>13.19</v>
      </c>
      <c r="F19" s="170">
        <f>ROUND(VALUE(SUBSTITUTE(実質収支比率等に係る経年分析!J$48,"▲","-")),2)</f>
        <v>12.65</v>
      </c>
    </row>
    <row r="20" spans="1:11" x14ac:dyDescent="0.15">
      <c r="A20" s="170" t="s">
        <v>57</v>
      </c>
      <c r="B20" s="170">
        <f>ROUND(VALUE(SUBSTITUTE(実質収支比率等に係る経年分析!F$47,"▲","-")),2)</f>
        <v>17.38</v>
      </c>
      <c r="C20" s="170">
        <f>ROUND(VALUE(SUBSTITUTE(実質収支比率等に係る経年分析!G$47,"▲","-")),2)</f>
        <v>16.91</v>
      </c>
      <c r="D20" s="170">
        <f>ROUND(VALUE(SUBSTITUTE(実質収支比率等に係る経年分析!H$47,"▲","-")),2)</f>
        <v>18.02</v>
      </c>
      <c r="E20" s="170">
        <f>ROUND(VALUE(SUBSTITUTE(実質収支比率等に係る経年分析!I$47,"▲","-")),2)</f>
        <v>21.14</v>
      </c>
      <c r="F20" s="170">
        <f>ROUND(VALUE(SUBSTITUTE(実質収支比率等に係る経年分析!J$47,"▲","-")),2)</f>
        <v>25.86</v>
      </c>
    </row>
    <row r="21" spans="1:11" x14ac:dyDescent="0.15">
      <c r="A21" s="170" t="s">
        <v>58</v>
      </c>
      <c r="B21" s="170">
        <f>IF(ISNUMBER(VALUE(SUBSTITUTE(実質収支比率等に係る経年分析!F$49,"▲","-"))),ROUND(VALUE(SUBSTITUTE(実質収支比率等に係る経年分析!F$49,"▲","-")),2),NA())</f>
        <v>-0.9</v>
      </c>
      <c r="C21" s="170">
        <f>IF(ISNUMBER(VALUE(SUBSTITUTE(実質収支比率等に係る経年分析!G$49,"▲","-"))),ROUND(VALUE(SUBSTITUTE(実質収支比率等に係る経年分析!G$49,"▲","-")),2),NA())</f>
        <v>-2.78</v>
      </c>
      <c r="D21" s="170">
        <f>IF(ISNUMBER(VALUE(SUBSTITUTE(実質収支比率等に係る経年分析!H$49,"▲","-"))),ROUND(VALUE(SUBSTITUTE(実質収支比率等に係る経年分析!H$49,"▲","-")),2),NA())</f>
        <v>4.3</v>
      </c>
      <c r="E21" s="170">
        <f>IF(ISNUMBER(VALUE(SUBSTITUTE(実質収支比率等に係る経年分析!I$49,"▲","-"))),ROUND(VALUE(SUBSTITUTE(実質収支比率等に係る経年分析!I$49,"▲","-")),2),NA())</f>
        <v>9.09</v>
      </c>
      <c r="F21" s="170">
        <f>IF(ISNUMBER(VALUE(SUBSTITUTE(実質収支比率等に係る経年分析!J$49,"▲","-"))),ROUND(VALUE(SUBSTITUTE(実質収支比率等に係る経年分析!J$49,"▲","-")),2),NA())</f>
        <v>3.21</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0.02</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0.01</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0.01</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0.01</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農業集落排水事業特別会計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0.01</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0.11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0.17</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0.09</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0.06</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0.09</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0.08</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0.09</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v>
      </c>
    </row>
    <row r="31" spans="1:11" x14ac:dyDescent="0.15">
      <c r="A31" s="171" t="str">
        <f>IF(連結実質赤字比率に係る赤字・黒字の構成分析!C$39="",NA(),連結実質赤字比率に係る赤字・黒字の構成分析!C$39)</f>
        <v>中央土地区画整理事業特別会計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0.88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0.25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0.19</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0.16</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0.16</v>
      </c>
    </row>
    <row r="32" spans="1:11" x14ac:dyDescent="0.15">
      <c r="A32" s="171" t="str">
        <f>IF(連結実質赤字比率に係る赤字・黒字の構成分析!C$38="",NA(),連結実質赤字比率に係る赤字・黒字の構成分析!C$38)</f>
        <v>下水道事業特別会計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0.24</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0.24</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1.07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1.34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3.02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0.98</v>
      </c>
    </row>
    <row r="34" spans="1:16" x14ac:dyDescent="0.15">
      <c r="A34" s="171" t="str">
        <f>IF(連結実質赤字比率に係る赤字・黒字の構成分析!C$36="",NA(),連結実質赤字比率に係る赤字・黒字の構成分析!C$36)</f>
        <v>介護保険特別会計（保険事業勘定）</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1.64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2.04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2.0299999999999998</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2.5499999999999998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3.44</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8.5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6.24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8.6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13.18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12.64</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28.99</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32.479999999999997</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34.57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34.56</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26.87</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601</v>
      </c>
      <c r="E42" s="172"/>
      <c r="F42" s="172"/>
      <c r="G42" s="172">
        <f>'実質公債費比率（分子）の構造'!L$52</f>
        <v>603</v>
      </c>
      <c r="H42" s="172"/>
      <c r="I42" s="172"/>
      <c r="J42" s="172">
        <f>'実質公債費比率（分子）の構造'!M$52</f>
        <v>611</v>
      </c>
      <c r="K42" s="172"/>
      <c r="L42" s="172"/>
      <c r="M42" s="172">
        <f>'実質公債費比率（分子）の構造'!N$52</f>
        <v>614</v>
      </c>
      <c r="N42" s="172"/>
      <c r="O42" s="172"/>
      <c r="P42" s="172">
        <f>'実質公債費比率（分子）の構造'!O$52</f>
        <v>600</v>
      </c>
    </row>
    <row r="43" spans="1:16" x14ac:dyDescent="0.15">
      <c r="A43" s="172" t="s">
        <v>66</v>
      </c>
      <c r="B43" s="172">
        <f>'実質公債費比率（分子）の構造'!K$51</f>
        <v>0</v>
      </c>
      <c r="C43" s="172"/>
      <c r="D43" s="172"/>
      <c r="E43" s="172">
        <f>'実質公債費比率（分子）の構造'!L$51</f>
        <v>0</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29</v>
      </c>
      <c r="C44" s="172"/>
      <c r="D44" s="172"/>
      <c r="E44" s="172">
        <f>'実質公債費比率（分子）の構造'!L$50</f>
        <v>28</v>
      </c>
      <c r="F44" s="172"/>
      <c r="G44" s="172"/>
      <c r="H44" s="172">
        <f>'実質公債費比率（分子）の構造'!M$50</f>
        <v>28</v>
      </c>
      <c r="I44" s="172"/>
      <c r="J44" s="172"/>
      <c r="K44" s="172">
        <f>'実質公債費比率（分子）の構造'!N$50</f>
        <v>28</v>
      </c>
      <c r="L44" s="172"/>
      <c r="M44" s="172"/>
      <c r="N44" s="172">
        <f>'実質公債費比率（分子）の構造'!O$50</f>
        <v>28</v>
      </c>
      <c r="O44" s="172"/>
      <c r="P44" s="172"/>
    </row>
    <row r="45" spans="1:16" x14ac:dyDescent="0.15">
      <c r="A45" s="172" t="s">
        <v>68</v>
      </c>
      <c r="B45" s="172">
        <f>'実質公債費比率（分子）の構造'!K$49</f>
        <v>20</v>
      </c>
      <c r="C45" s="172"/>
      <c r="D45" s="172"/>
      <c r="E45" s="172">
        <f>'実質公債費比率（分子）の構造'!L$49</f>
        <v>18</v>
      </c>
      <c r="F45" s="172"/>
      <c r="G45" s="172"/>
      <c r="H45" s="172">
        <f>'実質公債費比率（分子）の構造'!M$49</f>
        <v>18</v>
      </c>
      <c r="I45" s="172"/>
      <c r="J45" s="172"/>
      <c r="K45" s="172">
        <f>'実質公債費比率（分子）の構造'!N$49</f>
        <v>17</v>
      </c>
      <c r="L45" s="172"/>
      <c r="M45" s="172"/>
      <c r="N45" s="172">
        <f>'実質公債費比率（分子）の構造'!O$49</f>
        <v>14</v>
      </c>
      <c r="O45" s="172"/>
      <c r="P45" s="172"/>
    </row>
    <row r="46" spans="1:16" x14ac:dyDescent="0.15">
      <c r="A46" s="172" t="s">
        <v>69</v>
      </c>
      <c r="B46" s="172">
        <f>'実質公債費比率（分子）の構造'!K$48</f>
        <v>302</v>
      </c>
      <c r="C46" s="172"/>
      <c r="D46" s="172"/>
      <c r="E46" s="172">
        <f>'実質公債費比率（分子）の構造'!L$48</f>
        <v>316</v>
      </c>
      <c r="F46" s="172"/>
      <c r="G46" s="172"/>
      <c r="H46" s="172">
        <f>'実質公債費比率（分子）の構造'!M$48</f>
        <v>329</v>
      </c>
      <c r="I46" s="172"/>
      <c r="J46" s="172"/>
      <c r="K46" s="172">
        <f>'実質公債費比率（分子）の構造'!N$48</f>
        <v>324</v>
      </c>
      <c r="L46" s="172"/>
      <c r="M46" s="172"/>
      <c r="N46" s="172">
        <f>'実質公債費比率（分子）の構造'!O$48</f>
        <v>328</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575</v>
      </c>
      <c r="C49" s="172"/>
      <c r="D49" s="172"/>
      <c r="E49" s="172">
        <f>'実質公債費比率（分子）の構造'!L$45</f>
        <v>573</v>
      </c>
      <c r="F49" s="172"/>
      <c r="G49" s="172"/>
      <c r="H49" s="172">
        <f>'実質公債費比率（分子）の構造'!M$45</f>
        <v>564</v>
      </c>
      <c r="I49" s="172"/>
      <c r="J49" s="172"/>
      <c r="K49" s="172">
        <f>'実質公債費比率（分子）の構造'!N$45</f>
        <v>572</v>
      </c>
      <c r="L49" s="172"/>
      <c r="M49" s="172"/>
      <c r="N49" s="172">
        <f>'実質公債費比率（分子）の構造'!O$45</f>
        <v>588</v>
      </c>
      <c r="O49" s="172"/>
      <c r="P49" s="172"/>
    </row>
    <row r="50" spans="1:16" x14ac:dyDescent="0.15">
      <c r="A50" s="172" t="s">
        <v>73</v>
      </c>
      <c r="B50" s="172" t="e">
        <f>NA()</f>
        <v>#N/A</v>
      </c>
      <c r="C50" s="172">
        <f>IF(ISNUMBER('実質公債費比率（分子）の構造'!K$53),'実質公債費比率（分子）の構造'!K$53,NA())</f>
        <v>325</v>
      </c>
      <c r="D50" s="172" t="e">
        <f>NA()</f>
        <v>#N/A</v>
      </c>
      <c r="E50" s="172" t="e">
        <f>NA()</f>
        <v>#N/A</v>
      </c>
      <c r="F50" s="172">
        <f>IF(ISNUMBER('実質公債費比率（分子）の構造'!L$53),'実質公債費比率（分子）の構造'!L$53,NA())</f>
        <v>332</v>
      </c>
      <c r="G50" s="172" t="e">
        <f>NA()</f>
        <v>#N/A</v>
      </c>
      <c r="H50" s="172" t="e">
        <f>NA()</f>
        <v>#N/A</v>
      </c>
      <c r="I50" s="172">
        <f>IF(ISNUMBER('実質公債費比率（分子）の構造'!M$53),'実質公債費比率（分子）の構造'!M$53,NA())</f>
        <v>328</v>
      </c>
      <c r="J50" s="172" t="e">
        <f>NA()</f>
        <v>#N/A</v>
      </c>
      <c r="K50" s="172" t="e">
        <f>NA()</f>
        <v>#N/A</v>
      </c>
      <c r="L50" s="172">
        <f>IF(ISNUMBER('実質公債費比率（分子）の構造'!N$53),'実質公債費比率（分子）の構造'!N$53,NA())</f>
        <v>327</v>
      </c>
      <c r="M50" s="172" t="e">
        <f>NA()</f>
        <v>#N/A</v>
      </c>
      <c r="N50" s="172" t="e">
        <f>NA()</f>
        <v>#N/A</v>
      </c>
      <c r="O50" s="172">
        <f>IF(ISNUMBER('実質公債費比率（分子）の構造'!O$53),'実質公債費比率（分子）の構造'!O$53,NA())</f>
        <v>358</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7856</v>
      </c>
      <c r="E56" s="171"/>
      <c r="F56" s="171"/>
      <c r="G56" s="171">
        <f>'将来負担比率（分子）の構造'!J$52</f>
        <v>7649</v>
      </c>
      <c r="H56" s="171"/>
      <c r="I56" s="171"/>
      <c r="J56" s="171">
        <f>'将来負担比率（分子）の構造'!K$52</f>
        <v>7523</v>
      </c>
      <c r="K56" s="171"/>
      <c r="L56" s="171"/>
      <c r="M56" s="171">
        <f>'将来負担比率（分子）の構造'!L$52</f>
        <v>7292</v>
      </c>
      <c r="N56" s="171"/>
      <c r="O56" s="171"/>
      <c r="P56" s="171">
        <f>'将来負担比率（分子）の構造'!M$52</f>
        <v>6955</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2901</v>
      </c>
      <c r="E58" s="171"/>
      <c r="F58" s="171"/>
      <c r="G58" s="171">
        <f>'将来負担比率（分子）の構造'!J$50</f>
        <v>2648</v>
      </c>
      <c r="H58" s="171"/>
      <c r="I58" s="171"/>
      <c r="J58" s="171">
        <f>'将来負担比率（分子）の構造'!K$50</f>
        <v>2900</v>
      </c>
      <c r="K58" s="171"/>
      <c r="L58" s="171"/>
      <c r="M58" s="171">
        <f>'将来負担比率（分子）の構造'!L$50</f>
        <v>3893</v>
      </c>
      <c r="N58" s="171"/>
      <c r="O58" s="171"/>
      <c r="P58" s="171">
        <f>'将来負担比率（分子）の構造'!M$50</f>
        <v>4831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f>'将来負担比率（分子）の構造'!K$46</f>
        <v>1</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1488</v>
      </c>
      <c r="C62" s="171"/>
      <c r="D62" s="171"/>
      <c r="E62" s="171">
        <f>'将来負担比率（分子）の構造'!J$45</f>
        <v>1329</v>
      </c>
      <c r="F62" s="171"/>
      <c r="G62" s="171"/>
      <c r="H62" s="171">
        <f>'将来負担比率（分子）の構造'!K$45</f>
        <v>1352</v>
      </c>
      <c r="I62" s="171"/>
      <c r="J62" s="171"/>
      <c r="K62" s="171">
        <f>'将来負担比率（分子）の構造'!L$45</f>
        <v>1345</v>
      </c>
      <c r="L62" s="171"/>
      <c r="M62" s="171"/>
      <c r="N62" s="171">
        <f>'将来負担比率（分子）の構造'!M$45</f>
        <v>1380</v>
      </c>
      <c r="O62" s="171"/>
      <c r="P62" s="171"/>
    </row>
    <row r="63" spans="1:16" x14ac:dyDescent="0.15">
      <c r="A63" s="171" t="s">
        <v>36</v>
      </c>
      <c r="B63" s="171">
        <f>'将来負担比率（分子）の構造'!I$44</f>
        <v>68</v>
      </c>
      <c r="C63" s="171"/>
      <c r="D63" s="171"/>
      <c r="E63" s="171">
        <f>'将来負担比率（分子）の構造'!J$44</f>
        <v>59</v>
      </c>
      <c r="F63" s="171"/>
      <c r="G63" s="171"/>
      <c r="H63" s="171">
        <f>'将来負担比率（分子）の構造'!K$44</f>
        <v>55</v>
      </c>
      <c r="I63" s="171"/>
      <c r="J63" s="171"/>
      <c r="K63" s="171">
        <f>'将来負担比率（分子）の構造'!L$44</f>
        <v>64</v>
      </c>
      <c r="L63" s="171"/>
      <c r="M63" s="171"/>
      <c r="N63" s="171">
        <f>'将来負担比率（分子）の構造'!M$44</f>
        <v>70</v>
      </c>
      <c r="O63" s="171"/>
      <c r="P63" s="171"/>
    </row>
    <row r="64" spans="1:16" x14ac:dyDescent="0.15">
      <c r="A64" s="171" t="s">
        <v>35</v>
      </c>
      <c r="B64" s="171">
        <f>'将来負担比率（分子）の構造'!I$43</f>
        <v>4678</v>
      </c>
      <c r="C64" s="171"/>
      <c r="D64" s="171"/>
      <c r="E64" s="171">
        <f>'将来負担比率（分子）の構造'!J$43</f>
        <v>4559</v>
      </c>
      <c r="F64" s="171"/>
      <c r="G64" s="171"/>
      <c r="H64" s="171">
        <f>'将来負担比率（分子）の構造'!K$43</f>
        <v>4486</v>
      </c>
      <c r="I64" s="171"/>
      <c r="J64" s="171"/>
      <c r="K64" s="171">
        <f>'将来負担比率（分子）の構造'!L$43</f>
        <v>4362</v>
      </c>
      <c r="L64" s="171"/>
      <c r="M64" s="171"/>
      <c r="N64" s="171">
        <f>'将来負担比率（分子）の構造'!M$43</f>
        <v>4362</v>
      </c>
      <c r="O64" s="171"/>
      <c r="P64" s="171"/>
    </row>
    <row r="65" spans="1:16" x14ac:dyDescent="0.15">
      <c r="A65" s="171" t="s">
        <v>34</v>
      </c>
      <c r="B65" s="171">
        <f>'将来負担比率（分子）の構造'!I$42</f>
        <v>361</v>
      </c>
      <c r="C65" s="171"/>
      <c r="D65" s="171"/>
      <c r="E65" s="171">
        <f>'将来負担比率（分子）の構造'!J$42</f>
        <v>302</v>
      </c>
      <c r="F65" s="171"/>
      <c r="G65" s="171"/>
      <c r="H65" s="171">
        <f>'将来負担比率（分子）の構造'!K$42</f>
        <v>274</v>
      </c>
      <c r="I65" s="171"/>
      <c r="J65" s="171"/>
      <c r="K65" s="171">
        <f>'将来負担比率（分子）の構造'!L$42</f>
        <v>246</v>
      </c>
      <c r="L65" s="171"/>
      <c r="M65" s="171"/>
      <c r="N65" s="171">
        <f>'将来負担比率（分子）の構造'!M$42</f>
        <v>218</v>
      </c>
      <c r="O65" s="171"/>
      <c r="P65" s="171"/>
    </row>
    <row r="66" spans="1:16" x14ac:dyDescent="0.15">
      <c r="A66" s="171" t="s">
        <v>33</v>
      </c>
      <c r="B66" s="171">
        <f>'将来負担比率（分子）の構造'!I$41</f>
        <v>7079</v>
      </c>
      <c r="C66" s="171"/>
      <c r="D66" s="171"/>
      <c r="E66" s="171">
        <f>'将来負担比率（分子）の構造'!J$41</f>
        <v>7273</v>
      </c>
      <c r="F66" s="171"/>
      <c r="G66" s="171"/>
      <c r="H66" s="171">
        <f>'将来負担比率（分子）の構造'!K$41</f>
        <v>7197</v>
      </c>
      <c r="I66" s="171"/>
      <c r="J66" s="171"/>
      <c r="K66" s="171">
        <f>'将来負担比率（分子）の構造'!L$41</f>
        <v>7118</v>
      </c>
      <c r="L66" s="171"/>
      <c r="M66" s="171"/>
      <c r="N66" s="171">
        <f>'将来負担比率（分子）の構造'!M$41</f>
        <v>6740</v>
      </c>
      <c r="O66" s="171"/>
      <c r="P66" s="171"/>
    </row>
    <row r="67" spans="1:16" x14ac:dyDescent="0.15">
      <c r="A67" s="171" t="s">
        <v>77</v>
      </c>
      <c r="B67" s="171" t="e">
        <f>NA()</f>
        <v>#N/A</v>
      </c>
      <c r="C67" s="171">
        <f>IF(ISNUMBER('将来負担比率（分子）の構造'!I$53), IF('将来負担比率（分子）の構造'!I$53 &lt; 0, 0, '将来負担比率（分子）の構造'!I$53), NA())</f>
        <v>2917</v>
      </c>
      <c r="D67" s="171" t="e">
        <f>NA()</f>
        <v>#N/A</v>
      </c>
      <c r="E67" s="171" t="e">
        <f>NA()</f>
        <v>#N/A</v>
      </c>
      <c r="F67" s="171">
        <f>IF(ISNUMBER('将来負担比率（分子）の構造'!J$53), IF('将来負担比率（分子）の構造'!J$53 &lt; 0, 0, '将来負担比率（分子）の構造'!J$53), NA())</f>
        <v>3226</v>
      </c>
      <c r="G67" s="171" t="e">
        <f>NA()</f>
        <v>#N/A</v>
      </c>
      <c r="H67" s="171" t="e">
        <f>NA()</f>
        <v>#N/A</v>
      </c>
      <c r="I67" s="171">
        <f>IF(ISNUMBER('将来負担比率（分子）の構造'!K$53), IF('将来負担比率（分子）の構造'!K$53 &lt; 0, 0, '将来負担比率（分子）の構造'!K$53), NA())</f>
        <v>2942</v>
      </c>
      <c r="J67" s="171" t="e">
        <f>NA()</f>
        <v>#N/A</v>
      </c>
      <c r="K67" s="171" t="e">
        <f>NA()</f>
        <v>#N/A</v>
      </c>
      <c r="L67" s="171">
        <f>IF(ISNUMBER('将来負担比率（分子）の構造'!L$53), IF('将来負担比率（分子）の構造'!L$53 &lt; 0, 0, '将来負担比率（分子）の構造'!L$53), NA())</f>
        <v>1950</v>
      </c>
      <c r="M67" s="171" t="e">
        <f>NA()</f>
        <v>#N/A</v>
      </c>
      <c r="N67" s="171" t="e">
        <f>NA()</f>
        <v>#N/A</v>
      </c>
      <c r="O67" s="171">
        <f>IF(ISNUMBER('将来負担比率（分子）の構造'!M$53), IF('将来負担比率（分子）の構造'!M$53 &lt; 0, 0, '将来負担比率（分子）の構造'!M$53), NA())</f>
        <v>984</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975</v>
      </c>
      <c r="C72" s="175">
        <f>基金残高に係る経年分析!G55</f>
        <v>1207</v>
      </c>
      <c r="D72" s="175">
        <f>基金残高に係る経年分析!H55</f>
        <v>1436</v>
      </c>
    </row>
    <row r="73" spans="1:16" x14ac:dyDescent="0.15">
      <c r="A73" s="174" t="s">
        <v>80</v>
      </c>
      <c r="B73" s="175">
        <f>基金残高に係る経年分析!F56</f>
        <v>164</v>
      </c>
      <c r="C73" s="175">
        <f>基金残高に係る経年分析!G56</f>
        <v>272</v>
      </c>
      <c r="D73" s="175">
        <f>基金残高に係る経年分析!H56</f>
        <v>272</v>
      </c>
    </row>
    <row r="74" spans="1:16" x14ac:dyDescent="0.15">
      <c r="A74" s="174" t="s">
        <v>81</v>
      </c>
      <c r="B74" s="175">
        <f>基金残高に係る経年分析!F57</f>
        <v>1222</v>
      </c>
      <c r="C74" s="175">
        <f>基金残高に係る経年分析!G57</f>
        <v>1664</v>
      </c>
      <c r="D74" s="175">
        <f>基金残高に係る経年分析!H57</f>
        <v>2272</v>
      </c>
    </row>
  </sheetData>
  <sheetProtection algorithmName="SHA-512" hashValue="32nNhFxOZbuXQBVxjoyjAqBdHk5vk0NNQzSYR3hIB2C42McrwfSBZszxa+bdmSu6U6Zd1Zn3aWKs4s2uFQf4MQ==" saltValue="18YNEYmlLNXkVR0COSL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2024-08-28T03:01:37Z</cp:lastPrinted>
  <dcterms:created xsi:type="dcterms:W3CDTF">2024-03-14T01:29:13Z</dcterms:created>
  <dcterms:modified xsi:type="dcterms:W3CDTF">2024-09-30T00:33:11Z</dcterms:modified>
  <cp:category/>
</cp:coreProperties>
</file>